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10" windowWidth="19440" windowHeight="14505" activeTab="2"/>
  </bookViews>
  <sheets>
    <sheet name="Uchazeč" sheetId="1" r:id="rId1"/>
    <sheet name="Stavba" sheetId="2" r:id="rId2"/>
    <sheet name="SO 01 01-1 " sheetId="3" r:id="rId3"/>
  </sheets>
  <definedNames>
    <definedName name="cisloobjektu">#REF!</definedName>
    <definedName name="CisloStavby" localSheetId="1">Stavba!$D$5</definedName>
    <definedName name="cislostavby">#REF!</definedName>
    <definedName name="dadresa">Stavba!#REF!</definedName>
    <definedName name="Datum">#REF!</definedName>
    <definedName name="DIČ">Stavba!#REF!</definedName>
    <definedName name="Dil">#REF!</definedName>
    <definedName name="dmisto">Stavba!#REF!</definedName>
    <definedName name="Dodavka">#REF!</definedName>
    <definedName name="Dodavka0">'SO 01 01-1 '!#REF!</definedName>
    <definedName name="dpsc">Stavba!#REF!</definedName>
    <definedName name="HSV">#REF!</definedName>
    <definedName name="HSV0">'SO 01 01-1 '!#REF!</definedName>
    <definedName name="HZS">#REF!</definedName>
    <definedName name="HZS0">'SO 01 01-1 '!#REF!</definedName>
    <definedName name="IČO">Stavba!#REF!</definedName>
    <definedName name="JKSO">#REF!</definedName>
    <definedName name="MJ">#REF!</definedName>
    <definedName name="Mont">#REF!</definedName>
    <definedName name="Montaz0">'SO 01 01-1 '!#REF!</definedName>
    <definedName name="NazevDilu">#REF!</definedName>
    <definedName name="NazevObjektu" localSheetId="1">Stavba!$C$28</definedName>
    <definedName name="nazevobjektu">#REF!</definedName>
    <definedName name="NazevStavby" localSheetId="1">Stavba!$E$5</definedName>
    <definedName name="nazevstavby">#REF!</definedName>
    <definedName name="_xlnm.Print_Titles" localSheetId="2">'SO 01 01-1 '!$1:$6</definedName>
    <definedName name="Objednatel" localSheetId="1">Stavba!$D$8</definedName>
    <definedName name="Objednatel">#REF!</definedName>
    <definedName name="Objekt">Stavba!$B$28</definedName>
    <definedName name="_xlnm.Print_Area" localSheetId="2">'SO 01 01-1 '!$A$1:$K$153</definedName>
    <definedName name="_xlnm.Print_Area" localSheetId="1">Stavba!$A$1:$I$34</definedName>
    <definedName name="odic">Stavba!$J$9</definedName>
    <definedName name="oico">Stavba!$J$8</definedName>
    <definedName name="omisto">Stavba!$D$10</definedName>
    <definedName name="onazev">Stavba!$D$9</definedName>
    <definedName name="opsc">Stavba!$C$10</definedName>
    <definedName name="PocetMJ">#REF!</definedName>
    <definedName name="Poznamka">#REF!</definedName>
    <definedName name="Projektant">#REF!</definedName>
    <definedName name="PSV">#REF!</definedName>
    <definedName name="PSV0">'SO 01 01-1 '!#REF!</definedName>
    <definedName name="SloupecCC">'SO 01 01-1 '!$G$6</definedName>
    <definedName name="SloupecCDH">'SO 01 01-1 '!$K$6</definedName>
    <definedName name="SloupecCisloPol">'SO 01 01-1 '!$B$6</definedName>
    <definedName name="SloupecCH">'SO 01 01-1 '!$I$6</definedName>
    <definedName name="SloupecJC">'SO 01 01-1 '!$F$6</definedName>
    <definedName name="SloupecJDH">'SO 01 01-1 '!$J$6</definedName>
    <definedName name="SloupecJDM">'SO 01 01-1 '!$J$6</definedName>
    <definedName name="SloupecJH">'SO 01 01-1 '!$H$6</definedName>
    <definedName name="SloupecMJ">'SO 01 01-1 '!$D$6</definedName>
    <definedName name="SloupecMnozstvi">'SO 01 01-1 '!$E$6</definedName>
    <definedName name="SloupecNazPol">'SO 01 01-1 '!$C$6</definedName>
    <definedName name="SloupecPC">'SO 01 01-1 '!$A$6</definedName>
    <definedName name="solver_lin" localSheetId="2" hidden="1">0</definedName>
    <definedName name="solver_num" localSheetId="2" hidden="1">0</definedName>
    <definedName name="solver_opt" localSheetId="2" hidden="1">'SO 01 01-1 '!#REF!</definedName>
    <definedName name="solver_typ" localSheetId="2" hidden="1">1</definedName>
    <definedName name="solver_val" localSheetId="2" hidden="1">0</definedName>
    <definedName name="StavbaCelkem">Stavba!$F$30</definedName>
    <definedName name="Typ">'SO 01 01-1 '!#REF!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 localSheetId="1">Stavba!#REF!</definedName>
    <definedName name="Zhotovitel">#REF!</definedName>
  </definedNames>
  <calcPr calcId="125725"/>
</workbook>
</file>

<file path=xl/calcChain.xml><?xml version="1.0" encoding="utf-8"?>
<calcChain xmlns="http://schemas.openxmlformats.org/spreadsheetml/2006/main">
  <c r="K148" i="3"/>
  <c r="I148"/>
  <c r="G148"/>
  <c r="AZ148" s="1"/>
  <c r="K147"/>
  <c r="I147"/>
  <c r="G147"/>
  <c r="AZ147" s="1"/>
  <c r="K146"/>
  <c r="I146"/>
  <c r="G146"/>
  <c r="AZ146" s="1"/>
  <c r="K145"/>
  <c r="I145"/>
  <c r="G145"/>
  <c r="AZ145" s="1"/>
  <c r="K142"/>
  <c r="I142"/>
  <c r="G142"/>
  <c r="AZ142" s="1"/>
  <c r="K141"/>
  <c r="I141"/>
  <c r="G141"/>
  <c r="AZ141" s="1"/>
  <c r="K138"/>
  <c r="I138"/>
  <c r="G138"/>
  <c r="AZ138" s="1"/>
  <c r="K137"/>
  <c r="I137"/>
  <c r="G137"/>
  <c r="AZ137" s="1"/>
  <c r="K136"/>
  <c r="I136"/>
  <c r="G136"/>
  <c r="AZ136" s="1"/>
  <c r="K135"/>
  <c r="I135"/>
  <c r="G135"/>
  <c r="AZ135" s="1"/>
  <c r="K134"/>
  <c r="I134"/>
  <c r="G134"/>
  <c r="AZ134" s="1"/>
  <c r="K133"/>
  <c r="I133"/>
  <c r="G133"/>
  <c r="AZ133" s="1"/>
  <c r="K132"/>
  <c r="I132"/>
  <c r="G132"/>
  <c r="AZ132" s="1"/>
  <c r="K131"/>
  <c r="I131"/>
  <c r="G131"/>
  <c r="AZ131" s="1"/>
  <c r="K130"/>
  <c r="I130"/>
  <c r="G130"/>
  <c r="AZ130" s="1"/>
  <c r="K129"/>
  <c r="I129"/>
  <c r="G129"/>
  <c r="AZ129" s="1"/>
  <c r="K128"/>
  <c r="I128"/>
  <c r="G128"/>
  <c r="AZ128" s="1"/>
  <c r="K127"/>
  <c r="I127"/>
  <c r="G127"/>
  <c r="AZ127" s="1"/>
  <c r="K126"/>
  <c r="I126"/>
  <c r="G126"/>
  <c r="AZ126" s="1"/>
  <c r="K123"/>
  <c r="I123"/>
  <c r="G123"/>
  <c r="AZ123" s="1"/>
  <c r="K120"/>
  <c r="I120"/>
  <c r="G120"/>
  <c r="AZ120" s="1"/>
  <c r="K119"/>
  <c r="I119"/>
  <c r="G119"/>
  <c r="AZ119" s="1"/>
  <c r="K116"/>
  <c r="I116"/>
  <c r="G116"/>
  <c r="AZ116" s="1"/>
  <c r="K115"/>
  <c r="I115"/>
  <c r="G115"/>
  <c r="AZ115" s="1"/>
  <c r="K114"/>
  <c r="I114"/>
  <c r="G114"/>
  <c r="AZ114" s="1"/>
  <c r="K113"/>
  <c r="I113"/>
  <c r="G113"/>
  <c r="AZ113" s="1"/>
  <c r="K112"/>
  <c r="I112"/>
  <c r="G112"/>
  <c r="AZ112" s="1"/>
  <c r="K111"/>
  <c r="I111"/>
  <c r="G111"/>
  <c r="AZ111" s="1"/>
  <c r="K110"/>
  <c r="I110"/>
  <c r="G110"/>
  <c r="AZ110" s="1"/>
  <c r="K109"/>
  <c r="I109"/>
  <c r="G109"/>
  <c r="AZ109" s="1"/>
  <c r="K108"/>
  <c r="I108"/>
  <c r="G108"/>
  <c r="AZ108" s="1"/>
  <c r="K105"/>
  <c r="I105"/>
  <c r="G105"/>
  <c r="AZ105" s="1"/>
  <c r="K104"/>
  <c r="I104"/>
  <c r="G104"/>
  <c r="AZ104" s="1"/>
  <c r="K103"/>
  <c r="I103"/>
  <c r="G103"/>
  <c r="AZ103" s="1"/>
  <c r="K100"/>
  <c r="I100"/>
  <c r="G100"/>
  <c r="AZ100" s="1"/>
  <c r="K99"/>
  <c r="I99"/>
  <c r="G99"/>
  <c r="AZ99" s="1"/>
  <c r="K98"/>
  <c r="I98"/>
  <c r="G98"/>
  <c r="AZ98" s="1"/>
  <c r="K97"/>
  <c r="I97"/>
  <c r="G97"/>
  <c r="AZ97" s="1"/>
  <c r="K96"/>
  <c r="I96"/>
  <c r="G96"/>
  <c r="AZ96" s="1"/>
  <c r="K93"/>
  <c r="I93"/>
  <c r="G93"/>
  <c r="AZ93" s="1"/>
  <c r="K92"/>
  <c r="I92"/>
  <c r="G92"/>
  <c r="AZ92" s="1"/>
  <c r="K89"/>
  <c r="I89"/>
  <c r="I90" s="1"/>
  <c r="Y90" s="1"/>
  <c r="G89"/>
  <c r="AZ89" s="1"/>
  <c r="K86"/>
  <c r="I86"/>
  <c r="G86"/>
  <c r="AZ86" s="1"/>
  <c r="K85"/>
  <c r="I85"/>
  <c r="G85"/>
  <c r="AZ85" s="1"/>
  <c r="K84"/>
  <c r="I84"/>
  <c r="G84"/>
  <c r="AZ84" s="1"/>
  <c r="K83"/>
  <c r="I83"/>
  <c r="G83"/>
  <c r="AZ83" s="1"/>
  <c r="K80"/>
  <c r="I80"/>
  <c r="G80"/>
  <c r="AZ80" s="1"/>
  <c r="K77"/>
  <c r="I77"/>
  <c r="G77"/>
  <c r="AZ77" s="1"/>
  <c r="K76"/>
  <c r="I76"/>
  <c r="G76"/>
  <c r="AZ76" s="1"/>
  <c r="K75"/>
  <c r="I75"/>
  <c r="G75"/>
  <c r="AZ75" s="1"/>
  <c r="K74"/>
  <c r="I74"/>
  <c r="G74"/>
  <c r="AZ74" s="1"/>
  <c r="K73"/>
  <c r="I73"/>
  <c r="G73"/>
  <c r="AZ73" s="1"/>
  <c r="K72"/>
  <c r="I72"/>
  <c r="G72"/>
  <c r="AZ72" s="1"/>
  <c r="K71"/>
  <c r="I71"/>
  <c r="G71"/>
  <c r="AZ71" s="1"/>
  <c r="K68"/>
  <c r="I68"/>
  <c r="G68"/>
  <c r="AZ68" s="1"/>
  <c r="K67"/>
  <c r="I67"/>
  <c r="G67"/>
  <c r="AZ67" s="1"/>
  <c r="K66"/>
  <c r="I66"/>
  <c r="G66"/>
  <c r="AZ66" s="1"/>
  <c r="K65"/>
  <c r="I65"/>
  <c r="G65"/>
  <c r="AZ65" s="1"/>
  <c r="K62"/>
  <c r="I62"/>
  <c r="G62"/>
  <c r="AZ62" s="1"/>
  <c r="K61"/>
  <c r="I61"/>
  <c r="G61"/>
  <c r="AZ61" s="1"/>
  <c r="K60"/>
  <c r="I60"/>
  <c r="G60"/>
  <c r="AZ60" s="1"/>
  <c r="K57"/>
  <c r="I57"/>
  <c r="G57"/>
  <c r="AZ57" s="1"/>
  <c r="K54"/>
  <c r="I54"/>
  <c r="G54"/>
  <c r="AZ54" s="1"/>
  <c r="K53"/>
  <c r="I53"/>
  <c r="G53"/>
  <c r="AZ53" s="1"/>
  <c r="K50"/>
  <c r="I50"/>
  <c r="G50"/>
  <c r="AZ50" s="1"/>
  <c r="K47"/>
  <c r="I47"/>
  <c r="G47"/>
  <c r="AZ47" s="1"/>
  <c r="K46"/>
  <c r="I46"/>
  <c r="G46"/>
  <c r="AZ46" s="1"/>
  <c r="K43"/>
  <c r="I43"/>
  <c r="G43"/>
  <c r="AZ43" s="1"/>
  <c r="K42"/>
  <c r="I42"/>
  <c r="G42"/>
  <c r="AZ42" s="1"/>
  <c r="K41"/>
  <c r="I41"/>
  <c r="G41"/>
  <c r="AZ41" s="1"/>
  <c r="K40"/>
  <c r="I40"/>
  <c r="G40"/>
  <c r="AZ40" s="1"/>
  <c r="K39"/>
  <c r="I39"/>
  <c r="G39"/>
  <c r="AZ39" s="1"/>
  <c r="K38"/>
  <c r="I38"/>
  <c r="G38"/>
  <c r="AZ38" s="1"/>
  <c r="K37"/>
  <c r="I37"/>
  <c r="G37"/>
  <c r="AZ37" s="1"/>
  <c r="K36"/>
  <c r="I36"/>
  <c r="G36"/>
  <c r="AZ36" s="1"/>
  <c r="K35"/>
  <c r="I35"/>
  <c r="G35"/>
  <c r="AZ35" s="1"/>
  <c r="K34"/>
  <c r="I34"/>
  <c r="G34"/>
  <c r="AZ34" s="1"/>
  <c r="K31"/>
  <c r="I31"/>
  <c r="G31"/>
  <c r="AZ31" s="1"/>
  <c r="K30"/>
  <c r="I30"/>
  <c r="G30"/>
  <c r="AZ30" s="1"/>
  <c r="K27"/>
  <c r="I27"/>
  <c r="G27"/>
  <c r="AZ27" s="1"/>
  <c r="K26"/>
  <c r="I26"/>
  <c r="G26"/>
  <c r="AZ26" s="1"/>
  <c r="K25"/>
  <c r="I25"/>
  <c r="G25"/>
  <c r="AZ25" s="1"/>
  <c r="K22"/>
  <c r="I22"/>
  <c r="I23" s="1"/>
  <c r="Y23" s="1"/>
  <c r="G22"/>
  <c r="AZ22" s="1"/>
  <c r="K19"/>
  <c r="I19"/>
  <c r="G19"/>
  <c r="AZ19" s="1"/>
  <c r="K18"/>
  <c r="I18"/>
  <c r="G18"/>
  <c r="AZ18" s="1"/>
  <c r="K17"/>
  <c r="I17"/>
  <c r="G17"/>
  <c r="AZ17" s="1"/>
  <c r="K16"/>
  <c r="I16"/>
  <c r="G16"/>
  <c r="AZ16" s="1"/>
  <c r="K15"/>
  <c r="I15"/>
  <c r="G15"/>
  <c r="AZ15" s="1"/>
  <c r="K14"/>
  <c r="I14"/>
  <c r="G14"/>
  <c r="AZ14" s="1"/>
  <c r="K13"/>
  <c r="I13"/>
  <c r="G13"/>
  <c r="AZ13" s="1"/>
  <c r="K12"/>
  <c r="I12"/>
  <c r="G12"/>
  <c r="AZ12" s="1"/>
  <c r="K11"/>
  <c r="I11"/>
  <c r="G11"/>
  <c r="AZ11" s="1"/>
  <c r="K10"/>
  <c r="I10"/>
  <c r="G10"/>
  <c r="AZ10" s="1"/>
  <c r="K9"/>
  <c r="I9"/>
  <c r="G9"/>
  <c r="AZ9" s="1"/>
  <c r="K8"/>
  <c r="I8"/>
  <c r="G8"/>
  <c r="AZ8" s="1"/>
  <c r="I30" i="2"/>
  <c r="H30"/>
  <c r="D21"/>
  <c r="H20"/>
  <c r="H21" s="1"/>
  <c r="D19"/>
  <c r="H18"/>
  <c r="H19" l="1"/>
  <c r="G149" i="3"/>
  <c r="Z149" s="1"/>
  <c r="K149"/>
  <c r="X149" s="1"/>
  <c r="I149"/>
  <c r="Y149" s="1"/>
  <c r="G143"/>
  <c r="Z143" s="1"/>
  <c r="I143"/>
  <c r="Y143" s="1"/>
  <c r="K143"/>
  <c r="X143" s="1"/>
  <c r="G139"/>
  <c r="Z139" s="1"/>
  <c r="I139"/>
  <c r="Y139" s="1"/>
  <c r="K139"/>
  <c r="X139" s="1"/>
  <c r="G124"/>
  <c r="Z124" s="1"/>
  <c r="K124"/>
  <c r="X124" s="1"/>
  <c r="I124"/>
  <c r="Y124" s="1"/>
  <c r="G121"/>
  <c r="Z121" s="1"/>
  <c r="K121"/>
  <c r="X121" s="1"/>
  <c r="I121"/>
  <c r="Y121" s="1"/>
  <c r="I94"/>
  <c r="Y94" s="1"/>
  <c r="G117"/>
  <c r="Z117" s="1"/>
  <c r="K117"/>
  <c r="X117" s="1"/>
  <c r="I117"/>
  <c r="Y117" s="1"/>
  <c r="G106"/>
  <c r="Z106" s="1"/>
  <c r="K106"/>
  <c r="X106" s="1"/>
  <c r="I106"/>
  <c r="Y106" s="1"/>
  <c r="G101"/>
  <c r="Z101" s="1"/>
  <c r="K101"/>
  <c r="X101" s="1"/>
  <c r="I101"/>
  <c r="Y101" s="1"/>
  <c r="G94"/>
  <c r="Z94" s="1"/>
  <c r="K94"/>
  <c r="X94" s="1"/>
  <c r="G90"/>
  <c r="Z90" s="1"/>
  <c r="K90"/>
  <c r="X90" s="1"/>
  <c r="K87"/>
  <c r="X87" s="1"/>
  <c r="I87"/>
  <c r="Y87" s="1"/>
  <c r="G87"/>
  <c r="Z87" s="1"/>
  <c r="G81"/>
  <c r="Z81" s="1"/>
  <c r="I81"/>
  <c r="Y81" s="1"/>
  <c r="K81"/>
  <c r="X81" s="1"/>
  <c r="G78"/>
  <c r="Z78" s="1"/>
  <c r="I78"/>
  <c r="Y78" s="1"/>
  <c r="K78"/>
  <c r="X78" s="1"/>
  <c r="G69"/>
  <c r="Z69" s="1"/>
  <c r="I69"/>
  <c r="Y69" s="1"/>
  <c r="K69"/>
  <c r="X69" s="1"/>
  <c r="G58"/>
  <c r="Z58" s="1"/>
  <c r="G63"/>
  <c r="Z63" s="1"/>
  <c r="I63"/>
  <c r="Y63" s="1"/>
  <c r="K63"/>
  <c r="X63" s="1"/>
  <c r="G51"/>
  <c r="Z51" s="1"/>
  <c r="I58"/>
  <c r="Y58" s="1"/>
  <c r="K58"/>
  <c r="X58" s="1"/>
  <c r="G55"/>
  <c r="Z55" s="1"/>
  <c r="I55"/>
  <c r="Y55" s="1"/>
  <c r="K55"/>
  <c r="X55" s="1"/>
  <c r="K51"/>
  <c r="X51" s="1"/>
  <c r="I51"/>
  <c r="Y51" s="1"/>
  <c r="G48"/>
  <c r="Z48" s="1"/>
  <c r="K48"/>
  <c r="X48" s="1"/>
  <c r="I48"/>
  <c r="Y48" s="1"/>
  <c r="G44"/>
  <c r="Z44" s="1"/>
  <c r="K44"/>
  <c r="X44" s="1"/>
  <c r="I44"/>
  <c r="Y44" s="1"/>
  <c r="G32"/>
  <c r="Z32" s="1"/>
  <c r="K32"/>
  <c r="X32" s="1"/>
  <c r="I32"/>
  <c r="Y32" s="1"/>
  <c r="I28"/>
  <c r="Y28" s="1"/>
  <c r="G28"/>
  <c r="Z28" s="1"/>
  <c r="K28"/>
  <c r="X28" s="1"/>
  <c r="G23"/>
  <c r="Z23" s="1"/>
  <c r="K23"/>
  <c r="X23" s="1"/>
  <c r="K20"/>
  <c r="X20" s="1"/>
  <c r="I20"/>
  <c r="Y20" s="1"/>
  <c r="G20"/>
  <c r="Z20" s="1"/>
  <c r="I150" l="1"/>
  <c r="G150"/>
  <c r="F29" i="2" s="1"/>
  <c r="K150" i="3"/>
  <c r="G29" i="2" l="1"/>
  <c r="G30" s="1"/>
  <c r="H16" s="1"/>
  <c r="H17" s="1"/>
  <c r="H22" s="1"/>
  <c r="F30"/>
  <c r="E30" l="1"/>
  <c r="E29"/>
</calcChain>
</file>

<file path=xl/sharedStrings.xml><?xml version="1.0" encoding="utf-8"?>
<sst xmlns="http://schemas.openxmlformats.org/spreadsheetml/2006/main" count="495" uniqueCount="304">
  <si>
    <t>Vyplňte  následující údaje o Vaší společnosti</t>
  </si>
  <si>
    <t>Obchodní název</t>
  </si>
  <si>
    <t xml:space="preserve"> </t>
  </si>
  <si>
    <t xml:space="preserve">Ulice a č.p. </t>
  </si>
  <si>
    <t xml:space="preserve">Místo </t>
  </si>
  <si>
    <t xml:space="preserve">PSČ </t>
  </si>
  <si>
    <t>IČO</t>
  </si>
  <si>
    <t>DIČ</t>
  </si>
  <si>
    <t xml:space="preserve">Kontaktní osoba </t>
  </si>
  <si>
    <t xml:space="preserve">                telefon, fax</t>
  </si>
  <si>
    <t xml:space="preserve">                e-mail </t>
  </si>
  <si>
    <t>Poznámka :</t>
  </si>
  <si>
    <t>Ve všech listech tohoto souboru můžete měnit pouze buňky se žlutým pozadím. Jedná se o tyto údaje : 
- údaje o firmě
- jednotkové ceny položek
- u položek typu procentické přesuny hmot zadejte i množství (hodnota je určitým procentem z ceny stavebního dílu nebo jeho části)
- připomínky k položkovému zadání</t>
  </si>
  <si>
    <r>
      <t xml:space="preserve">Veškeré mezisoučty se počítají automaticky. Hodnotu </t>
    </r>
    <r>
      <rPr>
        <b/>
        <sz val="9"/>
        <rFont val="Arial CE"/>
        <family val="2"/>
        <charset val="238"/>
      </rPr>
      <t>základu DPH</t>
    </r>
    <r>
      <rPr>
        <sz val="9"/>
        <rFont val="Arial CE"/>
        <family val="2"/>
        <charset val="238"/>
      </rPr>
      <t xml:space="preserve"> zadejte ručně do příslušného sloupce v listu OBJEKT.</t>
    </r>
  </si>
  <si>
    <t>RTS</t>
  </si>
  <si>
    <t>Krycí list zakázky</t>
  </si>
  <si>
    <t>Stavba :</t>
  </si>
  <si>
    <t>Objednatel :</t>
  </si>
  <si>
    <t>IČO :</t>
  </si>
  <si>
    <t>DIČ :</t>
  </si>
  <si>
    <t>Rozpočtové náklady</t>
  </si>
  <si>
    <t>Základ pro DPH</t>
  </si>
  <si>
    <t>%</t>
  </si>
  <si>
    <t xml:space="preserve">DPH </t>
  </si>
  <si>
    <t>Cena celkem za stavbu</t>
  </si>
  <si>
    <t>Rekapitulace stavebních objektů a provozních souborů</t>
  </si>
  <si>
    <t>Číslo a název objektu / provozního souboru</t>
  </si>
  <si>
    <t>Celkem</t>
  </si>
  <si>
    <t>Základ DPH 0 %</t>
  </si>
  <si>
    <t>Základ DPH 14 %</t>
  </si>
  <si>
    <t>Základ DPH 20 %</t>
  </si>
  <si>
    <t>z</t>
  </si>
  <si>
    <t>Celkem za stavbu</t>
  </si>
  <si>
    <t>Poznámky uchazeče k zadání</t>
  </si>
  <si>
    <t xml:space="preserve">Položkové zadání </t>
  </si>
  <si>
    <t>STAVEBNÍ OBJEKT (SO)</t>
  </si>
  <si>
    <t>Rozpočet (část objektu)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</si>
  <si>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</si>
  <si>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</si>
  <si>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</si>
  <si>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</si>
  <si>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</si>
  <si>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</si>
  <si>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</si>
  <si>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Jednotková hmotnost</t>
  </si>
  <si>
    <t>Celková hmotnost</t>
  </si>
  <si>
    <t>Jednotková dem.hmot.</t>
  </si>
  <si>
    <t>Celková dem.hmot.</t>
  </si>
  <si>
    <t>x</t>
  </si>
  <si>
    <t>1</t>
  </si>
  <si>
    <t>Zemní práce</t>
  </si>
  <si>
    <t>m2</t>
  </si>
  <si>
    <t>y</t>
  </si>
  <si>
    <t>Celkem za objekt</t>
  </si>
  <si>
    <t>115101201R00</t>
  </si>
  <si>
    <t xml:space="preserve">Čerpání vody na výšku do 10 m, přítok do 500 l </t>
  </si>
  <si>
    <t>hod</t>
  </si>
  <si>
    <t>115101301R00</t>
  </si>
  <si>
    <t xml:space="preserve">Pohotovost čerp.soupravy, výška 10 m, přítok 500 l </t>
  </si>
  <si>
    <t>den</t>
  </si>
  <si>
    <t>119001422R00</t>
  </si>
  <si>
    <t xml:space="preserve">Dočasné zajištění kabelů - v počtu 3 - 6 kabelů </t>
  </si>
  <si>
    <t>m</t>
  </si>
  <si>
    <t>120001101R00</t>
  </si>
  <si>
    <t xml:space="preserve">Příplatek za ztížení vykopávky v blízkosti vedení </t>
  </si>
  <si>
    <t>m3</t>
  </si>
  <si>
    <t>132201201R00</t>
  </si>
  <si>
    <t xml:space="preserve">Hloubení rýh šířky do 200 cm v hor.3 do 100 m3 </t>
  </si>
  <si>
    <t>132201209R00</t>
  </si>
  <si>
    <t xml:space="preserve">Příplatek za lepivost - hloubení rýh 200cm v hor.3 </t>
  </si>
  <si>
    <t>139601102R00</t>
  </si>
  <si>
    <t xml:space="preserve">Ruční výkop jam, rýh a šachet v hornině tř. 3 </t>
  </si>
  <si>
    <t>151101101R00</t>
  </si>
  <si>
    <t xml:space="preserve">Pažení a rozepření stěn rýh - příložné - hl. do 2m </t>
  </si>
  <si>
    <t>151101111R00</t>
  </si>
  <si>
    <t xml:space="preserve">Odstranění pažení stěn rýh - příložné - hl. do 2 m </t>
  </si>
  <si>
    <t>162501101R00</t>
  </si>
  <si>
    <t xml:space="preserve">Vodorovné přemístění výkopku z hor.1-4 do 2500 m </t>
  </si>
  <si>
    <t>171201201R00</t>
  </si>
  <si>
    <t xml:space="preserve">Uložení sypaniny na skl.-modelace na výšku přes 2m </t>
  </si>
  <si>
    <t>175101101RT2</t>
  </si>
  <si>
    <t>Obsyp potrubí bez prohození sypaniny s dodáním štěrkopísku frakce 0 - 22 mm</t>
  </si>
  <si>
    <t>21</t>
  </si>
  <si>
    <t>Úprava podloží a základ.spáry</t>
  </si>
  <si>
    <t>212755114RX1</t>
  </si>
  <si>
    <t>Trativody z drenážních trubek DN 10 cm bez lože PVC</t>
  </si>
  <si>
    <t>5</t>
  </si>
  <si>
    <t>Komunikace</t>
  </si>
  <si>
    <t>113106231R00</t>
  </si>
  <si>
    <t xml:space="preserve">Rozebrání dlažeb ze zámkové dlažby v kamenivu </t>
  </si>
  <si>
    <t>596215021R00</t>
  </si>
  <si>
    <t xml:space="preserve">Kladení zámkové dlažby tl. 6 cm do drtě tl. 4 cm </t>
  </si>
  <si>
    <t>599000010RAA</t>
  </si>
  <si>
    <t>Rozebrání a oprava asfaltové komunikace řezání, výměna podkladu tl. 30 cm, asfaltobet.7 cm</t>
  </si>
  <si>
    <t>61</t>
  </si>
  <si>
    <t>Upravy povrchů vnitřní</t>
  </si>
  <si>
    <t>610991111R00</t>
  </si>
  <si>
    <t xml:space="preserve">Zakrývání výplní vnitřních otvorů </t>
  </si>
  <si>
    <t>612421431RT2</t>
  </si>
  <si>
    <t>Oprava vápen.omítek stěn do 50 % pl. - štukových s použitím suché maltové směsi</t>
  </si>
  <si>
    <t>62</t>
  </si>
  <si>
    <t>Úpravy povrchů vnější</t>
  </si>
  <si>
    <t>620991121R00</t>
  </si>
  <si>
    <t xml:space="preserve">Zakrývání výplní vnějších otvorů z lešení </t>
  </si>
  <si>
    <t>622311331RT3</t>
  </si>
  <si>
    <t xml:space="preserve">Zateplení stropu nad suterénem - skladba P2 </t>
  </si>
  <si>
    <t>622311525RT1</t>
  </si>
  <si>
    <t xml:space="preserve">Zateplení stěny tl 600mm - skladba S1 </t>
  </si>
  <si>
    <t>622311834RT3</t>
  </si>
  <si>
    <t xml:space="preserve">Zateplení stěny tl 300mm - skladba S3 </t>
  </si>
  <si>
    <t>622311834RT4</t>
  </si>
  <si>
    <t xml:space="preserve">Zateplení stěny tl 450mm - skladba S2 </t>
  </si>
  <si>
    <t>622421491R00</t>
  </si>
  <si>
    <t xml:space="preserve">Doplňky zatepl. systémů, rohová lišta s okapničkou </t>
  </si>
  <si>
    <t>622421492R00</t>
  </si>
  <si>
    <t xml:space="preserve">Doplňky zatepl. systémů, okenní lišta s tkaninou </t>
  </si>
  <si>
    <t>622421494R00</t>
  </si>
  <si>
    <t xml:space="preserve">Doplňky zatepl. systémů, podparapetní lišta s tkan </t>
  </si>
  <si>
    <t>622422121R00</t>
  </si>
  <si>
    <t>Oprava vnějších omítek vápen. štuk. 10% plochy</t>
  </si>
  <si>
    <t>622904112R00</t>
  </si>
  <si>
    <t xml:space="preserve">Očištění fasád tlakovou vodou složitost 1 - 2 </t>
  </si>
  <si>
    <t>63</t>
  </si>
  <si>
    <t>Podlahy a podlahové konstrukce</t>
  </si>
  <si>
    <t>631313511R00</t>
  </si>
  <si>
    <t xml:space="preserve">Mazanina betonová tl. 8 - 12 cm C 12/15  (B 12,5) </t>
  </si>
  <si>
    <t>637121116U00</t>
  </si>
  <si>
    <t xml:space="preserve">Okapový chodník kačírek tl 35cm </t>
  </si>
  <si>
    <t>64</t>
  </si>
  <si>
    <t>Výplně otvorů</t>
  </si>
  <si>
    <t>648991113RT5</t>
  </si>
  <si>
    <t>Osazení parapet.desek plast. a lamin. š.nad 20cm včetně dodávky plastové parapetní desky š. 400 mm</t>
  </si>
  <si>
    <t>89</t>
  </si>
  <si>
    <t>Ostatní konstrukce na trubním vedení</t>
  </si>
  <si>
    <t>831350111RAD</t>
  </si>
  <si>
    <t>Kanalizační přípojka z trub PVC, DN 125 rýha šířky 0,9 m, hloubky 1,5 m</t>
  </si>
  <si>
    <t>89-01</t>
  </si>
  <si>
    <t>Kontrolní revizní šachta plastová s napojením drenáží, vč zemních prací</t>
  </si>
  <si>
    <t>ks</t>
  </si>
  <si>
    <t>91</t>
  </si>
  <si>
    <t>Doplňující práce na komunikaci</t>
  </si>
  <si>
    <t>916561111RT2</t>
  </si>
  <si>
    <t>Osazení záhon.obrubníků do lože z C 12/15 s opěrou včetně obrubníku   50/5/20 cm</t>
  </si>
  <si>
    <t>94</t>
  </si>
  <si>
    <t>Lešení a stavební výtahy</t>
  </si>
  <si>
    <t>941941031R00</t>
  </si>
  <si>
    <t xml:space="preserve">Montáž lešení leh.řad.s podlahami,š.do 1 m, H 10 m </t>
  </si>
  <si>
    <t>941941191R00</t>
  </si>
  <si>
    <t xml:space="preserve">Příplatek za každý měsíc použití lešení k pol.1031 </t>
  </si>
  <si>
    <t>941941831R00</t>
  </si>
  <si>
    <t xml:space="preserve">Demontáž lešení leh.řad.s podlahami,š.1 m, H 10 m </t>
  </si>
  <si>
    <t>95</t>
  </si>
  <si>
    <t>Dokončovací konstrukce na pozemních stavbách</t>
  </si>
  <si>
    <t>952901111R00</t>
  </si>
  <si>
    <t xml:space="preserve">Vyčištění budov o výšce podlaží do 4 m </t>
  </si>
  <si>
    <t>95-01</t>
  </si>
  <si>
    <t>Stavební přípomoce voda, kanalizace, elektro, klempíř, zámečník apod.</t>
  </si>
  <si>
    <t>95-02</t>
  </si>
  <si>
    <t>Stavební přípomoce přemístění geodetického bodu</t>
  </si>
  <si>
    <t>95-03</t>
  </si>
  <si>
    <t>Stavební přípomoce - demontáž a montáž cedulí, nástěnek, vlajk držáků, stojanů - 7ks</t>
  </si>
  <si>
    <t>kpl</t>
  </si>
  <si>
    <t>96</t>
  </si>
  <si>
    <t>Bourání konstrukcí</t>
  </si>
  <si>
    <t>965042241RT4</t>
  </si>
  <si>
    <t>Bourání mazanin betonových tl. nad 10 cm, nad 4 m2 sbíječka  tl. mazaniny 10 - 15 cm</t>
  </si>
  <si>
    <t>968061112R00</t>
  </si>
  <si>
    <t xml:space="preserve">Vyvěšení dřevěných okenních křídel pl. do 1,5 m2 </t>
  </si>
  <si>
    <t>kus</t>
  </si>
  <si>
    <t>968062246R00</t>
  </si>
  <si>
    <t xml:space="preserve">Vybourání dřevěných rámů oken jednoduch. pl. 4 m2 </t>
  </si>
  <si>
    <t>968071125R00</t>
  </si>
  <si>
    <t xml:space="preserve">Vyvěšení, zavěšení kovových křídel dveří pl. 2 m2 </t>
  </si>
  <si>
    <t>968071126R00</t>
  </si>
  <si>
    <t xml:space="preserve">Vyvěšení, zavěšení kovových křídel dveří nad 2 m2 </t>
  </si>
  <si>
    <t>968072456R00</t>
  </si>
  <si>
    <t xml:space="preserve">Vybourání kovových dveřních zárubní pl. nad 2 m2 </t>
  </si>
  <si>
    <t>968095002R00</t>
  </si>
  <si>
    <t xml:space="preserve">Bourání parapetů dřevěných š. do 50 cm </t>
  </si>
  <si>
    <t>97</t>
  </si>
  <si>
    <t>Prorážení otvorů</t>
  </si>
  <si>
    <t>970041100R00</t>
  </si>
  <si>
    <t xml:space="preserve">Vrtání jádrové do prostého betonu do D 100 mm </t>
  </si>
  <si>
    <t>979</t>
  </si>
  <si>
    <t>Odvoz suti</t>
  </si>
  <si>
    <t>979082312R00</t>
  </si>
  <si>
    <t xml:space="preserve">Vodorovná doprava suti a hmot po suchu do 500 m </t>
  </si>
  <si>
    <t>t</t>
  </si>
  <si>
    <t>979088212R00</t>
  </si>
  <si>
    <t xml:space="preserve">Nakládání suti na dopravní prostředky </t>
  </si>
  <si>
    <t>979093111R00</t>
  </si>
  <si>
    <t xml:space="preserve">Uložení suti na skládku bez zhutnění </t>
  </si>
  <si>
    <t>979990162R00</t>
  </si>
  <si>
    <t xml:space="preserve">Poplatek za skládku suti - dřevo+sklo </t>
  </si>
  <si>
    <t>99</t>
  </si>
  <si>
    <t>Staveništní přesun hmot</t>
  </si>
  <si>
    <t>998011002R00</t>
  </si>
  <si>
    <t xml:space="preserve">Přesun hmot pro budovy zděné výšky do 12 m </t>
  </si>
  <si>
    <t>711</t>
  </si>
  <si>
    <t>Izolace proti vodě</t>
  </si>
  <si>
    <t>711482011RZ1</t>
  </si>
  <si>
    <t>Izolační systém fólií, svisle včetně dodávky fólie, lišty a doplňků</t>
  </si>
  <si>
    <t>998711101R00</t>
  </si>
  <si>
    <t xml:space="preserve">Přesun hmot pro izolace proti vodě, výšky do 6 m </t>
  </si>
  <si>
    <t>713</t>
  </si>
  <si>
    <t>Izolace tepelné</t>
  </si>
  <si>
    <t>713111111RV9</t>
  </si>
  <si>
    <t xml:space="preserve">Zateplení stropu schodiště - skladba P5 </t>
  </si>
  <si>
    <t>713111130RT3</t>
  </si>
  <si>
    <t xml:space="preserve">Zateplení střechy nad schodištěm - skladba SR5 </t>
  </si>
  <si>
    <t>713181113RT1</t>
  </si>
  <si>
    <t xml:space="preserve">Zateplení stropu pod půdou - skladba P3 </t>
  </si>
  <si>
    <t>713181113RT2</t>
  </si>
  <si>
    <t xml:space="preserve">Zateplení zdvojené střechy - skladba SR2 </t>
  </si>
  <si>
    <t>998713101R00</t>
  </si>
  <si>
    <t xml:space="preserve">Přesun hmot pro izolace tepelné, výšky do 6 m </t>
  </si>
  <si>
    <t>721</t>
  </si>
  <si>
    <t>Vnitřní kanalizace</t>
  </si>
  <si>
    <t>721176223R00</t>
  </si>
  <si>
    <t xml:space="preserve">Potrubí KG svodné (ležaté) v zemi DN 125 x 3,2 mm </t>
  </si>
  <si>
    <t>721242116R00</t>
  </si>
  <si>
    <t xml:space="preserve">Lapač střešních splavenin litinový DN 125 </t>
  </si>
  <si>
    <t>721242804R00</t>
  </si>
  <si>
    <t xml:space="preserve">Demontáž lapače střešních splavenin DN 125 </t>
  </si>
  <si>
    <t>764</t>
  </si>
  <si>
    <t>Konstrukce klempířské</t>
  </si>
  <si>
    <t>764352800R00</t>
  </si>
  <si>
    <t xml:space="preserve">Demontáž žlabů půlkruh. rovných, rš 250 mm, do 30° </t>
  </si>
  <si>
    <t>764410850R00</t>
  </si>
  <si>
    <t xml:space="preserve">Demontáž oplechování parapetů,rš od 100 do 330 mm </t>
  </si>
  <si>
    <t>764430850R00</t>
  </si>
  <si>
    <t xml:space="preserve">Demontáž oplechování zdí,rš 600 mm </t>
  </si>
  <si>
    <t>764453831R00</t>
  </si>
  <si>
    <t xml:space="preserve">Demontáž odboček o str.nebo D 75 na 100 mm </t>
  </si>
  <si>
    <t>764453842R00</t>
  </si>
  <si>
    <t xml:space="preserve">Demontáž kolen horních dvojitých,75 a 100 mm </t>
  </si>
  <si>
    <t>764908109RT2</t>
  </si>
  <si>
    <t>Odpadní trouby kruhové D 100 mm plech tl.0,6 mm, eloxovaný hliník</t>
  </si>
  <si>
    <t>764908302RT3</t>
  </si>
  <si>
    <t>Oplechování parapetů, rš 250 mm plech tl.0,6 mm, eloxovaný hliník</t>
  </si>
  <si>
    <t>764928306RT1</t>
  </si>
  <si>
    <t>Oplechování zdí, rš 750 mm plech tl.0,6 mm, eloxovaný hliník</t>
  </si>
  <si>
    <t>998764102R00</t>
  </si>
  <si>
    <t xml:space="preserve">Přesun hmot pro klempířské konstr., výšky do 12 m </t>
  </si>
  <si>
    <t>766</t>
  </si>
  <si>
    <t>Konstrukce truhlářské</t>
  </si>
  <si>
    <t>766661413R00</t>
  </si>
  <si>
    <t xml:space="preserve">Montáž dveří protipožár.1kř.do 80 cm, bez kukátka </t>
  </si>
  <si>
    <t>61165172</t>
  </si>
  <si>
    <t>Dveře protipožár fóliov. 1kř. 80x197cm vnitř</t>
  </si>
  <si>
    <t>767</t>
  </si>
  <si>
    <t>Konstrukce zámečnické</t>
  </si>
  <si>
    <t>767996801R00</t>
  </si>
  <si>
    <t>Demontáž atypických ocelových konstr. do 50 kg stávající mříže na oknech</t>
  </si>
  <si>
    <t>kg</t>
  </si>
  <si>
    <t>769</t>
  </si>
  <si>
    <t>Otvorové prvky z plastu</t>
  </si>
  <si>
    <t>766711001R00</t>
  </si>
  <si>
    <t xml:space="preserve">Montáž plastových oken s vypěněním </t>
  </si>
  <si>
    <t>766711021R00</t>
  </si>
  <si>
    <t xml:space="preserve">Montáž plastových vstupních dveří s vypěněním </t>
  </si>
  <si>
    <t>769-01</t>
  </si>
  <si>
    <t>Okno plastové - 1850/1650mm pozice 01_JZ - č.v. D: 1.15</t>
  </si>
  <si>
    <t>769-02</t>
  </si>
  <si>
    <t>Dveře plastové - 1450/3050mm pozice DV2_JZ - č.v. D: 1.15</t>
  </si>
  <si>
    <t>769-03</t>
  </si>
  <si>
    <t>Dveře plastové - 1900/2400mm pozice D3_JZ - č.v. D: 1.15</t>
  </si>
  <si>
    <t>769-04</t>
  </si>
  <si>
    <t>Okno plastové - 1850/1650mm pozice 01_JV - č.v. D: 1.15</t>
  </si>
  <si>
    <t>769-05</t>
  </si>
  <si>
    <t>Okno plastové - 2100/1550mm pozice 02_JV - č.v. D: 1.15</t>
  </si>
  <si>
    <t>769-06</t>
  </si>
  <si>
    <t>Okno plastové - 1850/1650mm pozice 01_SV - č.v. D: 1.16</t>
  </si>
  <si>
    <t>769-07</t>
  </si>
  <si>
    <t>Okno plastové - 1500/1500mm pozice 02_SV - č.v. D: 1.16</t>
  </si>
  <si>
    <t>769-08</t>
  </si>
  <si>
    <t>Okno plastové - 750/1150mm pozice 03_SV - č.v. D: 1.16</t>
  </si>
  <si>
    <t>769-09</t>
  </si>
  <si>
    <t>Okno plastové - 700/850mm pozice 04_SV - č.v. D: 1.16</t>
  </si>
  <si>
    <t>769-10</t>
  </si>
  <si>
    <t>Okno plastové - 1100/2850mm pozice 05_SV - č.v. D: 1.16</t>
  </si>
  <si>
    <t>769-11</t>
  </si>
  <si>
    <t>Okno plastové - 1100/2200mm pozice DV6_SV - č.v. D: 1.16</t>
  </si>
  <si>
    <t>784</t>
  </si>
  <si>
    <t>Malby</t>
  </si>
  <si>
    <t>784191101R00</t>
  </si>
  <si>
    <t xml:space="preserve">Penetrace podkladu univerzální 1x </t>
  </si>
  <si>
    <t>784195122R00</t>
  </si>
  <si>
    <t xml:space="preserve">Malba tekutá, barva, 2 x </t>
  </si>
  <si>
    <t>M21</t>
  </si>
  <si>
    <t>Elektromontáže</t>
  </si>
  <si>
    <t>M21-</t>
  </si>
  <si>
    <t>Úpravy elektroinstalace na zateplené fasádě hromosvody a uzemnění</t>
  </si>
  <si>
    <t>M21-1</t>
  </si>
  <si>
    <t>Úpravy skříní rozvaděčů do nové fasády vč povrchových úprav</t>
  </si>
  <si>
    <t>M21-2</t>
  </si>
  <si>
    <t>Demontáž stávající elektroinstalace a hromosvodů na fasádě</t>
  </si>
  <si>
    <t>M21-3</t>
  </si>
  <si>
    <t xml:space="preserve">Úpravy elektroinstalace na zateplené fasádě </t>
  </si>
  <si>
    <t>SO 01</t>
  </si>
  <si>
    <t>Obecní úřad Košice č.p.47</t>
  </si>
  <si>
    <t>SO 01 Obecní úřad Košice č.p.47</t>
  </si>
  <si>
    <t>01-1 Obecní úřad</t>
  </si>
  <si>
    <t>RS2013004 Zateplení OÚ v Košicích u Soběslavi č.p.47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</si>
</sst>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00"/>
  </numFmts>
  <fonts count="29">
    <font>
      <sz val="10"/>
      <name val="Arial CE"/>
      <charset val="238"/>
    </font>
    <font>
      <b/>
      <sz val="12"/>
      <color indexed="17"/>
      <name val="Arial CE"/>
      <family val="2"/>
      <charset val="238"/>
    </font>
    <font>
      <sz val="10"/>
      <color indexed="10"/>
      <name val="Arial CE"/>
      <family val="2"/>
      <charset val="238"/>
    </font>
    <font>
      <b/>
      <sz val="10"/>
      <color indexed="17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1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 CE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4"/>
      <color indexed="22"/>
      <name val="Arial"/>
      <family val="2"/>
      <charset val="238"/>
    </font>
    <font>
      <sz val="10"/>
      <color indexed="9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4"/>
      <color indexed="9"/>
      <name val="Arial"/>
      <family val="2"/>
      <charset val="238"/>
    </font>
    <font>
      <sz val="4"/>
      <color indexed="22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/>
  </cellStyleXfs>
  <cellXfs count="18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1" xfId="0" applyFont="1" applyFill="1" applyBorder="1"/>
    <xf numFmtId="0" fontId="4" fillId="2" borderId="4" xfId="0" applyFont="1" applyFill="1" applyBorder="1"/>
    <xf numFmtId="0" fontId="4" fillId="2" borderId="10" xfId="0" applyFont="1" applyFill="1" applyBorder="1"/>
    <xf numFmtId="0" fontId="5" fillId="2" borderId="0" xfId="0" applyFont="1" applyFill="1"/>
    <xf numFmtId="0" fontId="8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/>
    <xf numFmtId="0" fontId="11" fillId="0" borderId="0" xfId="0" applyFont="1" applyAlignment="1">
      <alignment horizontal="right"/>
    </xf>
    <xf numFmtId="14" fontId="11" fillId="0" borderId="0" xfId="0" applyNumberFormat="1" applyFont="1" applyAlignment="1">
      <alignment horizontal="left"/>
    </xf>
    <xf numFmtId="0" fontId="12" fillId="0" borderId="0" xfId="0" applyFont="1" applyAlignment="1">
      <alignment horizontal="right"/>
    </xf>
    <xf numFmtId="49" fontId="9" fillId="0" borderId="0" xfId="0" applyNumberFormat="1" applyFont="1"/>
    <xf numFmtId="0" fontId="13" fillId="0" borderId="0" xfId="0" applyFont="1" applyAlignment="1">
      <alignment horizontal="right"/>
    </xf>
    <xf numFmtId="49" fontId="14" fillId="0" borderId="0" xfId="0" applyNumberFormat="1" applyFont="1" applyAlignment="1" applyProtection="1">
      <alignment horizontal="left"/>
      <protection locked="0"/>
    </xf>
    <xf numFmtId="0" fontId="14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9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12" fillId="4" borderId="7" xfId="0" applyFont="1" applyFill="1" applyBorder="1" applyAlignment="1">
      <alignment wrapText="1"/>
    </xf>
    <xf numFmtId="0" fontId="12" fillId="4" borderId="8" xfId="0" applyFont="1" applyFill="1" applyBorder="1" applyAlignment="1">
      <alignment wrapText="1"/>
    </xf>
    <xf numFmtId="0" fontId="12" fillId="4" borderId="13" xfId="0" applyFont="1" applyFill="1" applyBorder="1" applyAlignment="1">
      <alignment wrapText="1"/>
    </xf>
    <xf numFmtId="0" fontId="12" fillId="4" borderId="7" xfId="0" applyFont="1" applyFill="1" applyBorder="1" applyAlignment="1">
      <alignment horizontal="right" wrapText="1"/>
    </xf>
    <xf numFmtId="0" fontId="9" fillId="4" borderId="8" xfId="0" applyFont="1" applyFill="1" applyBorder="1" applyAlignment="1"/>
    <xf numFmtId="0" fontId="12" fillId="4" borderId="8" xfId="0" applyFont="1" applyFill="1" applyBorder="1" applyAlignment="1">
      <alignment horizontal="right" wrapText="1"/>
    </xf>
    <xf numFmtId="0" fontId="12" fillId="4" borderId="13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 wrapText="1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15" xfId="0" applyFont="1" applyBorder="1" applyAlignment="1">
      <alignment vertical="center"/>
    </xf>
    <xf numFmtId="4" fontId="9" fillId="0" borderId="1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2" borderId="0" xfId="0" applyNumberFormat="1" applyFont="1" applyFill="1" applyBorder="1" applyAlignment="1">
      <alignment vertical="center"/>
    </xf>
    <xf numFmtId="4" fontId="9" fillId="0" borderId="14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0" fontId="9" fillId="3" borderId="0" xfId="0" applyFont="1" applyFill="1" applyBorder="1" applyAlignment="1" applyProtection="1">
      <alignment horizontal="right" vertical="center"/>
      <protection locked="0"/>
    </xf>
    <xf numFmtId="4" fontId="9" fillId="0" borderId="19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14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9" fillId="4" borderId="8" xfId="0" applyFont="1" applyFill="1" applyBorder="1" applyAlignment="1">
      <alignment vertical="center"/>
    </xf>
    <xf numFmtId="4" fontId="14" fillId="4" borderId="22" xfId="0" applyNumberFormat="1" applyFont="1" applyFill="1" applyBorder="1" applyAlignment="1">
      <alignment horizontal="right" vertical="center"/>
    </xf>
    <xf numFmtId="4" fontId="14" fillId="4" borderId="23" xfId="0" applyNumberFormat="1" applyFont="1" applyFill="1" applyBorder="1" applyAlignment="1">
      <alignment horizontal="right" vertical="center"/>
    </xf>
    <xf numFmtId="4" fontId="15" fillId="2" borderId="0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4" fontId="9" fillId="0" borderId="0" xfId="0" applyNumberFormat="1" applyFont="1"/>
    <xf numFmtId="0" fontId="12" fillId="4" borderId="7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 applyProtection="1">
      <alignment horizontal="center" vertical="center" wrapText="1"/>
      <protection locked="0"/>
    </xf>
    <xf numFmtId="49" fontId="11" fillId="0" borderId="16" xfId="0" applyNumberFormat="1" applyFont="1" applyBorder="1" applyAlignment="1">
      <alignment horizontal="left"/>
    </xf>
    <xf numFmtId="164" fontId="11" fillId="0" borderId="26" xfId="0" applyNumberFormat="1" applyFont="1" applyBorder="1"/>
    <xf numFmtId="3" fontId="12" fillId="0" borderId="16" xfId="0" applyNumberFormat="1" applyFont="1" applyBorder="1" applyAlignment="1">
      <alignment horizontal="right"/>
    </xf>
    <xf numFmtId="3" fontId="11" fillId="0" borderId="27" xfId="0" applyNumberFormat="1" applyFont="1" applyBorder="1" applyAlignment="1">
      <alignment horizontal="right"/>
    </xf>
    <xf numFmtId="3" fontId="11" fillId="3" borderId="26" xfId="0" applyNumberFormat="1" applyFont="1" applyFill="1" applyBorder="1" applyAlignment="1" applyProtection="1">
      <alignment horizontal="right"/>
      <protection locked="0"/>
    </xf>
    <xf numFmtId="0" fontId="12" fillId="2" borderId="7" xfId="0" applyFont="1" applyFill="1" applyBorder="1" applyAlignment="1">
      <alignment vertical="center"/>
    </xf>
    <xf numFmtId="49" fontId="12" fillId="2" borderId="8" xfId="0" applyNumberFormat="1" applyFont="1" applyFill="1" applyBorder="1" applyAlignment="1">
      <alignment horizontal="left" vertical="center"/>
    </xf>
    <xf numFmtId="0" fontId="12" fillId="2" borderId="13" xfId="0" applyFont="1" applyFill="1" applyBorder="1" applyAlignment="1">
      <alignment vertical="center"/>
    </xf>
    <xf numFmtId="164" fontId="11" fillId="0" borderId="5" xfId="0" applyNumberFormat="1" applyFont="1" applyBorder="1"/>
    <xf numFmtId="3" fontId="12" fillId="2" borderId="28" xfId="0" applyNumberFormat="1" applyFont="1" applyFill="1" applyBorder="1" applyAlignment="1">
      <alignment horizontal="right" vertical="center"/>
    </xf>
    <xf numFmtId="3" fontId="12" fillId="2" borderId="25" xfId="0" applyNumberFormat="1" applyFont="1" applyFill="1" applyBorder="1" applyAlignment="1">
      <alignment horizontal="right" vertical="center"/>
    </xf>
    <xf numFmtId="3" fontId="12" fillId="2" borderId="7" xfId="0" applyNumberFormat="1" applyFont="1" applyFill="1" applyBorder="1" applyAlignment="1">
      <alignment horizontal="right" vertical="center"/>
    </xf>
    <xf numFmtId="3" fontId="12" fillId="2" borderId="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9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1" applyFont="1"/>
    <xf numFmtId="0" fontId="18" fillId="0" borderId="0" xfId="1" applyFont="1" applyAlignment="1">
      <alignment horizontal="centerContinuous"/>
    </xf>
    <xf numFmtId="0" fontId="19" fillId="0" borderId="0" xfId="1" applyFont="1" applyAlignment="1">
      <alignment horizontal="centerContinuous"/>
    </xf>
    <xf numFmtId="0" fontId="19" fillId="0" borderId="0" xfId="1" applyFont="1" applyAlignment="1">
      <alignment horizontal="right"/>
    </xf>
    <xf numFmtId="0" fontId="9" fillId="2" borderId="29" xfId="1" applyFont="1" applyFill="1" applyBorder="1" applyAlignment="1">
      <alignment horizontal="left"/>
    </xf>
    <xf numFmtId="0" fontId="9" fillId="2" borderId="30" xfId="1" applyFont="1" applyFill="1" applyBorder="1" applyAlignment="1">
      <alignment horizontal="center"/>
    </xf>
    <xf numFmtId="0" fontId="20" fillId="2" borderId="30" xfId="1" applyFont="1" applyFill="1" applyBorder="1"/>
    <xf numFmtId="49" fontId="9" fillId="2" borderId="31" xfId="1" applyNumberFormat="1" applyFont="1" applyFill="1" applyBorder="1"/>
    <xf numFmtId="0" fontId="9" fillId="2" borderId="30" xfId="1" applyFont="1" applyFill="1" applyBorder="1" applyAlignment="1">
      <alignment horizontal="right"/>
    </xf>
    <xf numFmtId="0" fontId="9" fillId="2" borderId="30" xfId="1" applyFont="1" applyFill="1" applyBorder="1"/>
    <xf numFmtId="0" fontId="9" fillId="2" borderId="32" xfId="1" applyFont="1" applyFill="1" applyBorder="1"/>
    <xf numFmtId="49" fontId="9" fillId="2" borderId="33" xfId="1" applyNumberFormat="1" applyFont="1" applyFill="1" applyBorder="1" applyAlignment="1">
      <alignment horizontal="left"/>
    </xf>
    <xf numFmtId="0" fontId="9" fillId="2" borderId="34" xfId="1" applyFont="1" applyFill="1" applyBorder="1" applyAlignment="1">
      <alignment horizontal="center"/>
    </xf>
    <xf numFmtId="0" fontId="20" fillId="2" borderId="34" xfId="1" applyFont="1" applyFill="1" applyBorder="1"/>
    <xf numFmtId="49" fontId="9" fillId="2" borderId="35" xfId="1" applyNumberFormat="1" applyFont="1" applyFill="1" applyBorder="1"/>
    <xf numFmtId="0" fontId="9" fillId="2" borderId="34" xfId="1" applyFont="1" applyFill="1" applyBorder="1" applyAlignment="1">
      <alignment horizontal="right"/>
    </xf>
    <xf numFmtId="0" fontId="9" fillId="2" borderId="34" xfId="1" applyFont="1" applyFill="1" applyBorder="1"/>
    <xf numFmtId="0" fontId="9" fillId="2" borderId="36" xfId="1" applyFont="1" applyFill="1" applyBorder="1"/>
    <xf numFmtId="0" fontId="11" fillId="0" borderId="0" xfId="1" applyFont="1"/>
    <xf numFmtId="0" fontId="9" fillId="0" borderId="0" xfId="1" applyFont="1" applyAlignment="1">
      <alignment horizontal="right"/>
    </xf>
    <xf numFmtId="0" fontId="9" fillId="0" borderId="0" xfId="1" applyFont="1" applyAlignment="1"/>
    <xf numFmtId="49" fontId="11" fillId="2" borderId="5" xfId="1" applyNumberFormat="1" applyFont="1" applyFill="1" applyBorder="1" applyAlignment="1">
      <alignment wrapText="1"/>
    </xf>
    <xf numFmtId="0" fontId="11" fillId="2" borderId="13" xfId="1" applyFont="1" applyFill="1" applyBorder="1" applyAlignment="1">
      <alignment horizontal="center" wrapText="1"/>
    </xf>
    <xf numFmtId="0" fontId="11" fillId="2" borderId="13" xfId="1" applyNumberFormat="1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 wrapText="1"/>
    </xf>
    <xf numFmtId="0" fontId="9" fillId="2" borderId="5" xfId="1" applyFont="1" applyFill="1" applyBorder="1" applyAlignment="1">
      <alignment wrapText="1" shrinkToFit="1"/>
    </xf>
    <xf numFmtId="0" fontId="9" fillId="0" borderId="0" xfId="1" applyFont="1" applyAlignment="1">
      <alignment wrapText="1"/>
    </xf>
    <xf numFmtId="0" fontId="21" fillId="4" borderId="14" xfId="1" applyFont="1" applyFill="1" applyBorder="1" applyAlignment="1">
      <alignment horizontal="center"/>
    </xf>
    <xf numFmtId="49" fontId="15" fillId="4" borderId="17" xfId="1" applyNumberFormat="1" applyFont="1" applyFill="1" applyBorder="1" applyAlignment="1">
      <alignment horizontal="left"/>
    </xf>
    <xf numFmtId="0" fontId="15" fillId="4" borderId="17" xfId="1" applyFont="1" applyFill="1" applyBorder="1"/>
    <xf numFmtId="0" fontId="9" fillId="4" borderId="17" xfId="1" applyFont="1" applyFill="1" applyBorder="1" applyAlignment="1">
      <alignment horizontal="center"/>
    </xf>
    <xf numFmtId="0" fontId="9" fillId="4" borderId="17" xfId="1" applyNumberFormat="1" applyFont="1" applyFill="1" applyBorder="1" applyAlignment="1">
      <alignment horizontal="right"/>
    </xf>
    <xf numFmtId="0" fontId="9" fillId="4" borderId="15" xfId="1" applyNumberFormat="1" applyFont="1" applyFill="1" applyBorder="1"/>
    <xf numFmtId="0" fontId="9" fillId="4" borderId="16" xfId="1" applyNumberFormat="1" applyFont="1" applyFill="1" applyBorder="1"/>
    <xf numFmtId="0" fontId="9" fillId="4" borderId="18" xfId="1" applyNumberFormat="1" applyFont="1" applyFill="1" applyBorder="1"/>
    <xf numFmtId="0" fontId="9" fillId="4" borderId="16" xfId="1" applyFont="1" applyFill="1" applyBorder="1"/>
    <xf numFmtId="0" fontId="9" fillId="4" borderId="18" xfId="1" applyFont="1" applyFill="1" applyBorder="1"/>
    <xf numFmtId="0" fontId="22" fillId="0" borderId="0" xfId="1" applyFont="1"/>
    <xf numFmtId="0" fontId="23" fillId="0" borderId="37" xfId="1" applyFont="1" applyBorder="1" applyAlignment="1">
      <alignment horizontal="center" vertical="top"/>
    </xf>
    <xf numFmtId="49" fontId="24" fillId="0" borderId="37" xfId="1" applyNumberFormat="1" applyFont="1" applyBorder="1" applyAlignment="1">
      <alignment horizontal="left" vertical="top" shrinkToFit="1"/>
    </xf>
    <xf numFmtId="0" fontId="24" fillId="0" borderId="37" xfId="1" applyFont="1" applyBorder="1" applyAlignment="1">
      <alignment vertical="top" wrapText="1"/>
    </xf>
    <xf numFmtId="49" fontId="23" fillId="0" borderId="37" xfId="1" applyNumberFormat="1" applyFont="1" applyBorder="1" applyAlignment="1">
      <alignment horizontal="center" shrinkToFit="1"/>
    </xf>
    <xf numFmtId="4" fontId="24" fillId="0" borderId="37" xfId="1" applyNumberFormat="1" applyFont="1" applyBorder="1" applyAlignment="1">
      <alignment horizontal="right" shrinkToFit="1"/>
    </xf>
    <xf numFmtId="4" fontId="23" fillId="3" borderId="37" xfId="1" applyNumberFormat="1" applyFont="1" applyFill="1" applyBorder="1" applyAlignment="1" applyProtection="1">
      <alignment horizontal="right"/>
      <protection locked="0"/>
    </xf>
    <xf numFmtId="4" fontId="23" fillId="0" borderId="37" xfId="1" applyNumberFormat="1" applyFont="1" applyBorder="1"/>
    <xf numFmtId="165" fontId="23" fillId="0" borderId="37" xfId="1" applyNumberFormat="1" applyFont="1" applyBorder="1"/>
    <xf numFmtId="4" fontId="23" fillId="0" borderId="15" xfId="1" applyNumberFormat="1" applyFont="1" applyBorder="1"/>
    <xf numFmtId="4" fontId="22" fillId="0" borderId="0" xfId="1" applyNumberFormat="1" applyFont="1"/>
    <xf numFmtId="0" fontId="9" fillId="0" borderId="0" xfId="1" applyFont="1" applyBorder="1"/>
    <xf numFmtId="0" fontId="25" fillId="2" borderId="7" xfId="1" applyFont="1" applyFill="1" applyBorder="1" applyAlignment="1">
      <alignment horizontal="center"/>
    </xf>
    <xf numFmtId="49" fontId="20" fillId="2" borderId="8" xfId="1" applyNumberFormat="1" applyFont="1" applyFill="1" applyBorder="1" applyAlignment="1">
      <alignment horizontal="left"/>
    </xf>
    <xf numFmtId="0" fontId="20" fillId="2" borderId="8" xfId="1" applyFont="1" applyFill="1" applyBorder="1" applyAlignment="1">
      <alignment horizontal="left"/>
    </xf>
    <xf numFmtId="0" fontId="9" fillId="2" borderId="8" xfId="1" applyFont="1" applyFill="1" applyBorder="1" applyAlignment="1">
      <alignment horizontal="center"/>
    </xf>
    <xf numFmtId="4" fontId="9" fillId="2" borderId="8" xfId="1" applyNumberFormat="1" applyFont="1" applyFill="1" applyBorder="1" applyAlignment="1">
      <alignment horizontal="right"/>
    </xf>
    <xf numFmtId="4" fontId="15" fillId="2" borderId="13" xfId="1" applyNumberFormat="1" applyFont="1" applyFill="1" applyBorder="1"/>
    <xf numFmtId="0" fontId="9" fillId="2" borderId="7" xfId="1" applyFont="1" applyFill="1" applyBorder="1"/>
    <xf numFmtId="0" fontId="9" fillId="2" borderId="8" xfId="1" applyFont="1" applyFill="1" applyBorder="1"/>
    <xf numFmtId="4" fontId="9" fillId="0" borderId="0" xfId="1" applyNumberFormat="1" applyFont="1"/>
    <xf numFmtId="3" fontId="22" fillId="0" borderId="0" xfId="1" applyNumberFormat="1" applyFont="1"/>
    <xf numFmtId="0" fontId="26" fillId="4" borderId="7" xfId="1" applyFont="1" applyFill="1" applyBorder="1" applyAlignment="1">
      <alignment horizontal="center"/>
    </xf>
    <xf numFmtId="49" fontId="20" fillId="4" borderId="8" xfId="1" applyNumberFormat="1" applyFont="1" applyFill="1" applyBorder="1" applyAlignment="1">
      <alignment horizontal="left"/>
    </xf>
    <xf numFmtId="0" fontId="20" fillId="4" borderId="8" xfId="1" applyFont="1" applyFill="1" applyBorder="1"/>
    <xf numFmtId="0" fontId="9" fillId="4" borderId="8" xfId="1" applyFont="1" applyFill="1" applyBorder="1" applyAlignment="1">
      <alignment horizontal="center"/>
    </xf>
    <xf numFmtId="4" fontId="9" fillId="4" borderId="8" xfId="1" applyNumberFormat="1" applyFont="1" applyFill="1" applyBorder="1" applyAlignment="1">
      <alignment horizontal="right"/>
    </xf>
    <xf numFmtId="4" fontId="15" fillId="4" borderId="13" xfId="1" applyNumberFormat="1" applyFont="1" applyFill="1" applyBorder="1"/>
    <xf numFmtId="0" fontId="9" fillId="4" borderId="8" xfId="1" applyFont="1" applyFill="1" applyBorder="1"/>
    <xf numFmtId="3" fontId="9" fillId="0" borderId="0" xfId="1" applyNumberFormat="1" applyFont="1"/>
    <xf numFmtId="0" fontId="15" fillId="0" borderId="0" xfId="1" applyFont="1"/>
    <xf numFmtId="0" fontId="27" fillId="0" borderId="0" xfId="1" applyFont="1" applyAlignment="1"/>
    <xf numFmtId="0" fontId="28" fillId="0" borderId="0" xfId="1" applyFont="1" applyBorder="1"/>
    <xf numFmtId="3" fontId="28" fillId="0" borderId="0" xfId="1" applyNumberFormat="1" applyFont="1" applyBorder="1" applyAlignment="1">
      <alignment horizontal="right"/>
    </xf>
    <xf numFmtId="4" fontId="28" fillId="0" borderId="0" xfId="1" applyNumberFormat="1" applyFont="1" applyBorder="1"/>
    <xf numFmtId="0" fontId="27" fillId="0" borderId="0" xfId="1" applyFont="1" applyBorder="1" applyAlignment="1"/>
    <xf numFmtId="0" fontId="9" fillId="0" borderId="0" xfId="1" applyFont="1" applyBorder="1" applyAlignment="1">
      <alignment horizontal="right"/>
    </xf>
    <xf numFmtId="0" fontId="2" fillId="3" borderId="5" xfId="0" applyFont="1" applyFill="1" applyBorder="1" applyAlignment="1" applyProtection="1">
      <alignment horizontal="left"/>
      <protection locked="0"/>
    </xf>
    <xf numFmtId="0" fontId="2" fillId="3" borderId="6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0" fontId="0" fillId="3" borderId="5" xfId="0" applyFill="1" applyBorder="1" applyAlignment="1" applyProtection="1">
      <alignment horizontal="left"/>
      <protection locked="0"/>
    </xf>
    <xf numFmtId="0" fontId="0" fillId="3" borderId="6" xfId="0" applyFill="1" applyBorder="1" applyAlignment="1" applyProtection="1">
      <alignment horizontal="left"/>
      <protection locked="0"/>
    </xf>
    <xf numFmtId="0" fontId="0" fillId="3" borderId="7" xfId="0" applyFill="1" applyBorder="1" applyAlignment="1" applyProtection="1">
      <alignment horizontal="left"/>
      <protection locked="0"/>
    </xf>
    <xf numFmtId="0" fontId="0" fillId="3" borderId="8" xfId="0" applyFill="1" applyBorder="1" applyAlignment="1" applyProtection="1">
      <alignment horizontal="left"/>
      <protection locked="0"/>
    </xf>
    <xf numFmtId="0" fontId="0" fillId="3" borderId="9" xfId="0" applyFill="1" applyBorder="1" applyAlignment="1" applyProtection="1">
      <alignment horizontal="left"/>
      <protection locked="0"/>
    </xf>
    <xf numFmtId="0" fontId="0" fillId="3" borderId="11" xfId="0" applyFill="1" applyBorder="1" applyAlignment="1" applyProtection="1">
      <alignment horizontal="left"/>
      <protection locked="0"/>
    </xf>
    <xf numFmtId="0" fontId="0" fillId="3" borderId="12" xfId="0" applyFill="1" applyBorder="1" applyAlignment="1" applyProtection="1">
      <alignment horizontal="left"/>
      <protection locked="0"/>
    </xf>
    <xf numFmtId="0" fontId="6" fillId="2" borderId="0" xfId="0" applyFont="1" applyFill="1" applyAlignment="1">
      <alignment horizontal="left" wrapText="1"/>
    </xf>
    <xf numFmtId="0" fontId="16" fillId="3" borderId="7" xfId="0" applyFont="1" applyFill="1" applyBorder="1" applyAlignment="1" applyProtection="1">
      <alignment vertical="top" wrapText="1"/>
      <protection locked="0"/>
    </xf>
    <xf numFmtId="0" fontId="16" fillId="3" borderId="8" xfId="0" applyFont="1" applyFill="1" applyBorder="1" applyAlignment="1" applyProtection="1">
      <alignment vertical="top" wrapText="1"/>
      <protection locked="0"/>
    </xf>
    <xf numFmtId="0" fontId="16" fillId="3" borderId="13" xfId="0" applyFont="1" applyFill="1" applyBorder="1" applyAlignment="1" applyProtection="1">
      <alignment vertical="top" wrapText="1"/>
      <protection locked="0"/>
    </xf>
    <xf numFmtId="4" fontId="14" fillId="4" borderId="23" xfId="0" applyNumberFormat="1" applyFont="1" applyFill="1" applyBorder="1" applyAlignment="1">
      <alignment horizontal="right" vertical="center"/>
    </xf>
    <xf numFmtId="0" fontId="9" fillId="4" borderId="24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shrinkToFit="1"/>
    </xf>
    <xf numFmtId="0" fontId="11" fillId="0" borderId="13" xfId="0" applyFont="1" applyBorder="1" applyAlignment="1">
      <alignment horizontal="left" shrinkToFit="1"/>
    </xf>
    <xf numFmtId="4" fontId="9" fillId="0" borderId="17" xfId="0" applyNumberFormat="1" applyFont="1" applyBorder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0" fontId="9" fillId="0" borderId="21" xfId="0" applyFont="1" applyBorder="1" applyAlignment="1">
      <alignment horizontal="right" vertical="center"/>
    </xf>
    <xf numFmtId="0" fontId="14" fillId="0" borderId="0" xfId="1" applyFont="1" applyAlignment="1">
      <alignment horizontal="left"/>
    </xf>
    <xf numFmtId="0" fontId="16" fillId="3" borderId="7" xfId="1" applyFont="1" applyFill="1" applyBorder="1" applyAlignment="1" applyProtection="1">
      <alignment vertical="top" wrapText="1"/>
      <protection locked="0"/>
    </xf>
    <xf numFmtId="0" fontId="16" fillId="3" borderId="8" xfId="1" applyFont="1" applyFill="1" applyBorder="1" applyAlignment="1" applyProtection="1">
      <alignment vertical="top" wrapText="1"/>
      <protection locked="0"/>
    </xf>
    <xf numFmtId="0" fontId="16" fillId="3" borderId="13" xfId="1" applyFont="1" applyFill="1" applyBorder="1" applyAlignment="1" applyProtection="1">
      <alignment vertical="top" wrapText="1"/>
      <protection locked="0"/>
    </xf>
  </cellXfs>
  <cellStyles count="2">
    <cellStyle name="normální" xfId="0" builtinId="0"/>
    <cellStyle name="normální_POL.XLS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4"/>
  <dimension ref="A1:P134"/>
  <sheetViews>
    <sheetView workbookViewId="0">
      <selection activeCell="B5" sqref="B5:G5"/>
    </sheetView>
  </sheetViews>
  <sheetFormatPr defaultRowHeight="12.75"/>
  <cols>
    <col min="1" max="1" width="23.140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5.75">
      <c r="A2" s="2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4.5" customHeight="1">
      <c r="A3" s="2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ht="7.5" customHeight="1" thickBot="1">
      <c r="A4" s="4"/>
      <c r="B4" s="3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>
      <c r="A5" s="5" t="s">
        <v>1</v>
      </c>
      <c r="B5" s="157" t="s">
        <v>2</v>
      </c>
      <c r="C5" s="157"/>
      <c r="D5" s="157"/>
      <c r="E5" s="157"/>
      <c r="F5" s="157"/>
      <c r="G5" s="158"/>
      <c r="H5" s="1"/>
      <c r="I5" s="1"/>
      <c r="J5" s="1"/>
      <c r="K5" s="1"/>
      <c r="L5" s="1"/>
      <c r="M5" s="1"/>
      <c r="N5" s="1"/>
      <c r="O5" s="1"/>
      <c r="P5" s="1"/>
    </row>
    <row r="6" spans="1:16">
      <c r="A6" s="6" t="s">
        <v>3</v>
      </c>
      <c r="B6" s="155"/>
      <c r="C6" s="155"/>
      <c r="D6" s="155"/>
      <c r="E6" s="155"/>
      <c r="F6" s="155"/>
      <c r="G6" s="156"/>
      <c r="H6" s="1"/>
      <c r="I6" s="1"/>
      <c r="J6" s="1"/>
      <c r="K6" s="1"/>
      <c r="L6" s="1"/>
      <c r="M6" s="1"/>
      <c r="N6" s="1"/>
      <c r="O6" s="1"/>
      <c r="P6" s="1"/>
    </row>
    <row r="7" spans="1:16">
      <c r="A7" s="6" t="s">
        <v>4</v>
      </c>
      <c r="B7" s="155"/>
      <c r="C7" s="155"/>
      <c r="D7" s="155"/>
      <c r="E7" s="155"/>
      <c r="F7" s="155"/>
      <c r="G7" s="156"/>
      <c r="H7" s="1"/>
      <c r="I7" s="1"/>
      <c r="J7" s="1"/>
      <c r="K7" s="1"/>
      <c r="L7" s="1"/>
      <c r="M7" s="1"/>
      <c r="N7" s="1"/>
      <c r="O7" s="1"/>
      <c r="P7" s="1"/>
    </row>
    <row r="8" spans="1:16">
      <c r="A8" s="6" t="s">
        <v>5</v>
      </c>
      <c r="B8" s="155"/>
      <c r="C8" s="155"/>
      <c r="D8" s="155"/>
      <c r="E8" s="155"/>
      <c r="F8" s="155"/>
      <c r="G8" s="156"/>
      <c r="H8" s="1"/>
      <c r="I8" s="1"/>
      <c r="J8" s="1"/>
      <c r="K8" s="1"/>
      <c r="L8" s="1"/>
      <c r="M8" s="1"/>
      <c r="N8" s="1"/>
      <c r="O8" s="1"/>
      <c r="P8" s="1"/>
    </row>
    <row r="9" spans="1:16">
      <c r="A9" s="6" t="s">
        <v>6</v>
      </c>
      <c r="B9" s="155"/>
      <c r="C9" s="155"/>
      <c r="D9" s="155"/>
      <c r="E9" s="155"/>
      <c r="F9" s="155"/>
      <c r="G9" s="156"/>
      <c r="H9" s="1"/>
      <c r="I9" s="1"/>
      <c r="J9" s="1"/>
      <c r="K9" s="1"/>
      <c r="L9" s="1"/>
      <c r="M9" s="1"/>
      <c r="N9" s="1"/>
      <c r="O9" s="1"/>
      <c r="P9" s="1"/>
    </row>
    <row r="10" spans="1:16">
      <c r="A10" s="6" t="s">
        <v>7</v>
      </c>
      <c r="B10" s="155"/>
      <c r="C10" s="155"/>
      <c r="D10" s="155"/>
      <c r="E10" s="155"/>
      <c r="F10" s="155"/>
      <c r="G10" s="156"/>
      <c r="H10" s="1"/>
      <c r="I10" s="1"/>
      <c r="J10" s="1"/>
      <c r="K10" s="1"/>
      <c r="L10" s="1"/>
      <c r="M10" s="1"/>
      <c r="N10" s="1"/>
      <c r="O10" s="1"/>
      <c r="P10" s="1"/>
    </row>
    <row r="11" spans="1:16">
      <c r="A11" s="6" t="s">
        <v>8</v>
      </c>
      <c r="B11" s="159"/>
      <c r="C11" s="159"/>
      <c r="D11" s="159"/>
      <c r="E11" s="159"/>
      <c r="F11" s="159"/>
      <c r="G11" s="160"/>
      <c r="H11" s="1"/>
      <c r="I11" s="1"/>
      <c r="J11" s="1"/>
      <c r="K11" s="1"/>
      <c r="L11" s="1"/>
      <c r="M11" s="1"/>
      <c r="N11" s="1"/>
      <c r="O11" s="1"/>
      <c r="P11" s="1"/>
    </row>
    <row r="12" spans="1:16">
      <c r="A12" s="6" t="s">
        <v>9</v>
      </c>
      <c r="B12" s="161"/>
      <c r="C12" s="162"/>
      <c r="D12" s="162"/>
      <c r="E12" s="162"/>
      <c r="F12" s="162"/>
      <c r="G12" s="163"/>
      <c r="H12" s="1"/>
      <c r="I12" s="1"/>
      <c r="J12" s="1"/>
      <c r="K12" s="1"/>
      <c r="L12" s="1"/>
      <c r="M12" s="1"/>
      <c r="N12" s="1"/>
      <c r="O12" s="1"/>
      <c r="P12" s="1"/>
    </row>
    <row r="13" spans="1:16" ht="13.5" thickBot="1">
      <c r="A13" s="7" t="s">
        <v>10</v>
      </c>
      <c r="B13" s="164"/>
      <c r="C13" s="164"/>
      <c r="D13" s="164"/>
      <c r="E13" s="164"/>
      <c r="F13" s="164"/>
      <c r="G13" s="165"/>
      <c r="H13" s="1"/>
      <c r="I13" s="1"/>
      <c r="J13" s="1"/>
      <c r="K13" s="1"/>
      <c r="L13" s="1"/>
      <c r="M13" s="1"/>
      <c r="N13" s="1"/>
      <c r="O13" s="1"/>
      <c r="P13" s="1"/>
    </row>
    <row r="14" spans="1:16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A16" s="8" t="s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72.75" customHeight="1">
      <c r="A17" s="166" t="s">
        <v>12</v>
      </c>
      <c r="B17" s="166"/>
      <c r="C17" s="166"/>
      <c r="D17" s="166"/>
      <c r="E17" s="166"/>
      <c r="F17" s="166"/>
      <c r="G17" s="166"/>
      <c r="H17" s="1"/>
      <c r="I17" s="1"/>
      <c r="J17" s="1"/>
      <c r="K17" s="1"/>
      <c r="L17" s="1"/>
      <c r="M17" s="1"/>
      <c r="N17" s="1"/>
      <c r="O17" s="1"/>
      <c r="P17" s="1"/>
    </row>
    <row r="18" spans="1:16" ht="28.5" customHeight="1">
      <c r="A18" s="166" t="s">
        <v>13</v>
      </c>
      <c r="B18" s="166"/>
      <c r="C18" s="166"/>
      <c r="D18" s="166"/>
      <c r="E18" s="166"/>
      <c r="F18" s="166"/>
      <c r="G18" s="166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1:16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1:16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</sheetData>
  <sheetProtection password="C7B2" sheet="1"/>
  <mergeCells count="11">
    <mergeCell ref="B11:G11"/>
    <mergeCell ref="B12:G12"/>
    <mergeCell ref="B13:G13"/>
    <mergeCell ref="A17:G17"/>
    <mergeCell ref="A18:G18"/>
    <mergeCell ref="B10:G10"/>
    <mergeCell ref="B5:G5"/>
    <mergeCell ref="B6:G6"/>
    <mergeCell ref="B7:G7"/>
    <mergeCell ref="B8:G8"/>
    <mergeCell ref="B9:G9"/>
  </mergeCells>
  <pageMargins left="0.78740157480314965" right="0.78740157480314965" top="0.98425196850393704" bottom="0.59055118110236227" header="0.51181102362204722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1"/>
  <dimension ref="A1:N40"/>
  <sheetViews>
    <sheetView showGridLines="0" zoomScale="75" zoomScaleNormal="75" zoomScaleSheetLayoutView="75" workbookViewId="0">
      <selection activeCell="D5" sqref="D5"/>
    </sheetView>
  </sheetViews>
  <sheetFormatPr defaultRowHeight="12.75"/>
  <cols>
    <col min="1" max="1" width="0.5703125" style="10" customWidth="1"/>
    <col min="2" max="2" width="7.140625" style="10" customWidth="1"/>
    <col min="3" max="3" width="9.140625" style="10"/>
    <col min="4" max="4" width="19.7109375" style="10" customWidth="1"/>
    <col min="5" max="5" width="7" style="10" customWidth="1"/>
    <col min="6" max="6" width="12.7109375" style="10" customWidth="1"/>
    <col min="7" max="7" width="12.5703125" style="11" customWidth="1"/>
    <col min="8" max="8" width="10.7109375" style="10" customWidth="1"/>
    <col min="9" max="9" width="10.7109375" style="11" customWidth="1"/>
    <col min="10" max="14" width="10.7109375" style="10" customWidth="1"/>
    <col min="15" max="16384" width="9.140625" style="10"/>
  </cols>
  <sheetData>
    <row r="1" spans="1:14" ht="12" customHeight="1">
      <c r="A1" s="9" t="s">
        <v>14</v>
      </c>
    </row>
    <row r="2" spans="1:14" ht="17.25" customHeight="1">
      <c r="B2" s="12"/>
      <c r="C2" s="13" t="s">
        <v>15</v>
      </c>
      <c r="E2" s="14"/>
      <c r="F2" s="13"/>
      <c r="G2" s="15"/>
      <c r="H2" s="16"/>
      <c r="I2" s="17"/>
      <c r="J2" s="12"/>
    </row>
    <row r="3" spans="1:14" ht="6" customHeight="1">
      <c r="C3" s="18"/>
      <c r="D3" s="19" t="s">
        <v>2</v>
      </c>
    </row>
    <row r="4" spans="1:14" ht="4.5" customHeight="1"/>
    <row r="5" spans="1:14" ht="13.5" customHeight="1">
      <c r="C5" s="20" t="s">
        <v>16</v>
      </c>
      <c r="D5" s="21" t="s">
        <v>303</v>
      </c>
      <c r="E5" s="22"/>
      <c r="F5" s="23"/>
      <c r="G5" s="24"/>
      <c r="N5" s="17"/>
    </row>
    <row r="7" spans="1:14">
      <c r="I7" s="25"/>
    </row>
    <row r="8" spans="1:14">
      <c r="C8" s="26" t="s">
        <v>17</v>
      </c>
      <c r="D8" s="27"/>
      <c r="H8" s="25" t="s">
        <v>18</v>
      </c>
      <c r="I8" s="27"/>
      <c r="J8" s="28"/>
    </row>
    <row r="9" spans="1:14">
      <c r="D9" s="27"/>
      <c r="H9" s="25" t="s">
        <v>19</v>
      </c>
      <c r="I9" s="27"/>
      <c r="J9" s="28"/>
    </row>
    <row r="10" spans="1:14" ht="12.75" customHeight="1">
      <c r="C10" s="25"/>
      <c r="D10" s="27"/>
      <c r="I10" s="25"/>
    </row>
    <row r="11" spans="1:14" ht="0.75" hidden="1" customHeight="1">
      <c r="I11" s="25"/>
    </row>
    <row r="12" spans="1:14" ht="4.5" customHeight="1">
      <c r="I12" s="25"/>
    </row>
    <row r="13" spans="1:14" ht="4.5" customHeight="1"/>
    <row r="14" spans="1:14" ht="3.75" customHeight="1"/>
    <row r="15" spans="1:14" ht="13.5" customHeight="1">
      <c r="B15" s="29"/>
      <c r="C15" s="30"/>
      <c r="D15" s="30"/>
      <c r="E15" s="31"/>
      <c r="F15" s="32"/>
      <c r="G15" s="33"/>
      <c r="H15" s="34"/>
      <c r="I15" s="35" t="s">
        <v>20</v>
      </c>
      <c r="J15" s="36"/>
    </row>
    <row r="16" spans="1:14" ht="15" customHeight="1">
      <c r="B16" s="37" t="s">
        <v>21</v>
      </c>
      <c r="C16" s="38"/>
      <c r="D16" s="39">
        <v>0</v>
      </c>
      <c r="E16" s="40" t="s">
        <v>22</v>
      </c>
      <c r="F16" s="41"/>
      <c r="G16" s="42"/>
      <c r="H16" s="174">
        <f>ROUND(G30,1)</f>
        <v>0</v>
      </c>
      <c r="I16" s="175"/>
      <c r="J16" s="43"/>
    </row>
    <row r="17" spans="1:11">
      <c r="B17" s="37" t="s">
        <v>23</v>
      </c>
      <c r="C17" s="38"/>
      <c r="D17" s="39">
        <v>0</v>
      </c>
      <c r="E17" s="40" t="s">
        <v>22</v>
      </c>
      <c r="F17" s="44"/>
      <c r="G17" s="45"/>
      <c r="H17" s="176">
        <f>ROUND(H16*D17/100,0)</f>
        <v>0</v>
      </c>
      <c r="I17" s="177"/>
      <c r="J17" s="43"/>
    </row>
    <row r="18" spans="1:11" ht="15" customHeight="1">
      <c r="B18" s="37" t="s">
        <v>21</v>
      </c>
      <c r="C18" s="38"/>
      <c r="D18" s="46">
        <v>14</v>
      </c>
      <c r="E18" s="40" t="s">
        <v>22</v>
      </c>
      <c r="F18" s="44"/>
      <c r="G18" s="45"/>
      <c r="H18" s="176">
        <f>ROUND(H30,1)</f>
        <v>0</v>
      </c>
      <c r="I18" s="177"/>
      <c r="J18" s="43"/>
    </row>
    <row r="19" spans="1:11">
      <c r="B19" s="37" t="s">
        <v>23</v>
      </c>
      <c r="C19" s="38"/>
      <c r="D19" s="46">
        <f>D18</f>
        <v>14</v>
      </c>
      <c r="E19" s="40" t="s">
        <v>22</v>
      </c>
      <c r="F19" s="44"/>
      <c r="G19" s="45"/>
      <c r="H19" s="176">
        <f>ROUND(H18*D19/100,0)</f>
        <v>0</v>
      </c>
      <c r="I19" s="177"/>
      <c r="J19" s="43"/>
    </row>
    <row r="20" spans="1:11">
      <c r="B20" s="37" t="s">
        <v>21</v>
      </c>
      <c r="C20" s="38"/>
      <c r="D20" s="46">
        <v>20</v>
      </c>
      <c r="E20" s="40" t="s">
        <v>22</v>
      </c>
      <c r="F20" s="44"/>
      <c r="G20" s="45"/>
      <c r="H20" s="176">
        <f>ROUND(I30,1)</f>
        <v>0</v>
      </c>
      <c r="I20" s="178"/>
      <c r="J20" s="43"/>
    </row>
    <row r="21" spans="1:11" ht="13.5" thickBot="1">
      <c r="B21" s="37" t="s">
        <v>23</v>
      </c>
      <c r="C21" s="38"/>
      <c r="D21" s="46">
        <f>D20</f>
        <v>20</v>
      </c>
      <c r="E21" s="40" t="s">
        <v>22</v>
      </c>
      <c r="F21" s="47"/>
      <c r="G21" s="48"/>
      <c r="H21" s="179">
        <f>ROUND(H20*D20/100,0)</f>
        <v>0</v>
      </c>
      <c r="I21" s="180"/>
      <c r="J21" s="43"/>
    </row>
    <row r="22" spans="1:11" ht="16.5" thickBot="1">
      <c r="B22" s="49" t="s">
        <v>24</v>
      </c>
      <c r="C22" s="50"/>
      <c r="D22" s="50"/>
      <c r="E22" s="51"/>
      <c r="F22" s="52"/>
      <c r="G22" s="53"/>
      <c r="H22" s="170">
        <f>SUM(H16:H21)</f>
        <v>0</v>
      </c>
      <c r="I22" s="171"/>
      <c r="J22" s="54"/>
    </row>
    <row r="25" spans="1:11" ht="1.5" customHeight="1"/>
    <row r="26" spans="1:11" ht="15.75" customHeight="1">
      <c r="B26" s="22" t="s">
        <v>25</v>
      </c>
      <c r="C26" s="55"/>
      <c r="D26" s="55"/>
      <c r="E26" s="55"/>
      <c r="F26" s="55"/>
      <c r="G26" s="55"/>
      <c r="H26" s="55"/>
      <c r="I26" s="55"/>
      <c r="J26" s="55"/>
      <c r="K26" s="56"/>
    </row>
    <row r="27" spans="1:11" ht="5.25" customHeight="1">
      <c r="K27" s="56"/>
    </row>
    <row r="28" spans="1:11" ht="27" customHeight="1">
      <c r="B28" s="57" t="s">
        <v>26</v>
      </c>
      <c r="C28" s="50"/>
      <c r="D28" s="50"/>
      <c r="E28" s="58"/>
      <c r="F28" s="59" t="s">
        <v>27</v>
      </c>
      <c r="G28" s="60" t="s">
        <v>28</v>
      </c>
      <c r="H28" s="61" t="s">
        <v>29</v>
      </c>
      <c r="I28" s="61" t="s">
        <v>30</v>
      </c>
    </row>
    <row r="29" spans="1:11">
      <c r="B29" s="62" t="s">
        <v>299</v>
      </c>
      <c r="C29" s="172" t="s">
        <v>300</v>
      </c>
      <c r="D29" s="173"/>
      <c r="E29" s="63" t="str">
        <f>IF(StavbaCelkem=0," ",F29/StavbaCelkem)</f>
        <v xml:space="preserve"> </v>
      </c>
      <c r="F29" s="64">
        <f>+ 'SO 01 01-1 '!G150</f>
        <v>0</v>
      </c>
      <c r="G29" s="65">
        <f t="shared" ref="G29" si="0">0+F29-H29-I29</f>
        <v>0</v>
      </c>
      <c r="H29" s="66">
        <v>0</v>
      </c>
      <c r="I29" s="66">
        <v>0</v>
      </c>
    </row>
    <row r="30" spans="1:11" ht="17.25" customHeight="1">
      <c r="A30" s="9" t="s">
        <v>31</v>
      </c>
      <c r="B30" s="67" t="s">
        <v>32</v>
      </c>
      <c r="C30" s="68"/>
      <c r="D30" s="69"/>
      <c r="E30" s="70" t="str">
        <f t="shared" ref="E30" si="1">IF(StavbaCelkem=0," ",F30/StavbaCelkem)</f>
        <v xml:space="preserve"> </v>
      </c>
      <c r="F30" s="71">
        <f>SUM(F29:F29)</f>
        <v>0</v>
      </c>
      <c r="G30" s="72">
        <f>SUM(G29:G29)</f>
        <v>0</v>
      </c>
      <c r="H30" s="73">
        <f>SUM(H29:H29)</f>
        <v>0</v>
      </c>
      <c r="I30" s="74">
        <f>SUM(I29:I29)</f>
        <v>0</v>
      </c>
    </row>
    <row r="31" spans="1:11">
      <c r="B31" s="75"/>
      <c r="C31" s="75"/>
      <c r="D31" s="75"/>
      <c r="E31" s="75"/>
      <c r="F31" s="75"/>
      <c r="G31" s="75"/>
      <c r="H31" s="75"/>
      <c r="I31" s="75"/>
      <c r="J31" s="75"/>
    </row>
    <row r="32" spans="1:11">
      <c r="B32" s="75"/>
      <c r="C32" s="75"/>
      <c r="D32" s="75"/>
      <c r="E32" s="75"/>
      <c r="F32" s="75"/>
      <c r="G32" s="75"/>
      <c r="H32" s="75"/>
      <c r="I32" s="75"/>
      <c r="J32" s="75"/>
    </row>
    <row r="33" spans="2:10">
      <c r="B33" s="76" t="s">
        <v>33</v>
      </c>
      <c r="C33" s="75"/>
      <c r="D33" s="75"/>
      <c r="E33" s="75"/>
      <c r="F33" s="75"/>
      <c r="G33" s="75"/>
      <c r="H33" s="75"/>
      <c r="I33" s="75"/>
      <c r="J33" s="75"/>
    </row>
    <row r="34" spans="2:10" ht="125.25" customHeight="1">
      <c r="B34" s="167"/>
      <c r="C34" s="168"/>
      <c r="D34" s="168"/>
      <c r="E34" s="168"/>
      <c r="F34" s="168"/>
      <c r="G34" s="168"/>
      <c r="H34" s="168"/>
      <c r="I34" s="169"/>
      <c r="J34" s="75"/>
    </row>
    <row r="35" spans="2:10">
      <c r="B35" s="75"/>
      <c r="C35" s="75"/>
      <c r="D35" s="75"/>
      <c r="E35" s="75"/>
      <c r="F35" s="75"/>
      <c r="G35" s="75"/>
      <c r="H35" s="75"/>
      <c r="I35" s="75"/>
      <c r="J35" s="75"/>
    </row>
    <row r="39" spans="2:10">
      <c r="B39" s="77"/>
      <c r="C39" s="77"/>
      <c r="D39" s="77"/>
      <c r="E39" s="77"/>
      <c r="F39" s="77"/>
      <c r="G39" s="78"/>
      <c r="H39" s="77"/>
      <c r="I39" s="78"/>
      <c r="J39" s="77"/>
    </row>
    <row r="40" spans="2:10">
      <c r="C40" s="79"/>
      <c r="D40" s="80"/>
      <c r="E40" s="79"/>
      <c r="F40" s="79"/>
      <c r="G40" s="78"/>
      <c r="H40" s="79"/>
      <c r="I40" s="78"/>
      <c r="J40" s="11"/>
    </row>
  </sheetData>
  <sheetProtection password="C7B2" sheet="1"/>
  <mergeCells count="9">
    <mergeCell ref="B34:I34"/>
    <mergeCell ref="H22:I22"/>
    <mergeCell ref="C29:D29"/>
    <mergeCell ref="H16:I16"/>
    <mergeCell ref="H17:I17"/>
    <mergeCell ref="H18:I18"/>
    <mergeCell ref="H19:I19"/>
    <mergeCell ref="H20:I20"/>
    <mergeCell ref="H21:I21"/>
  </mergeCells>
  <pageMargins left="0.78740157480314965" right="0.78740157480314965" top="0.98425196850393704" bottom="0.59055118110236227" header="0.51181102362204722" footer="0.19685039370078741"/>
  <pageSetup paperSize="9" orientation="portrait" horizontalDpi="300" verticalDpi="300" r:id="rId1"/>
  <headerFooter alignWithMargins="0">
    <oddFooter>&amp;L&amp;9Zpracováno programem &amp;"Arial CE,Tučné"BUILDpower,  © RTS, a.s.&amp;R&amp;9Stránka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2"/>
  <dimension ref="A1:CZ223"/>
  <sheetViews>
    <sheetView showGridLines="0" showZeros="0" tabSelected="1" zoomScaleNormal="100" workbookViewId="0">
      <selection activeCell="L153" sqref="L153"/>
    </sheetView>
  </sheetViews>
  <sheetFormatPr defaultRowHeight="12.75"/>
  <cols>
    <col min="1" max="1" width="4.42578125" style="81" customWidth="1"/>
    <col min="2" max="2" width="11.5703125" style="81" customWidth="1"/>
    <col min="3" max="3" width="40.42578125" style="81" customWidth="1"/>
    <col min="4" max="4" width="5.5703125" style="81" customWidth="1"/>
    <col min="5" max="5" width="8.5703125" style="100" customWidth="1"/>
    <col min="6" max="6" width="9.85546875" style="81" customWidth="1"/>
    <col min="7" max="7" width="13.85546875" style="81" customWidth="1"/>
    <col min="8" max="8" width="11" style="81" hidden="1" customWidth="1"/>
    <col min="9" max="9" width="9.7109375" style="81" hidden="1" customWidth="1"/>
    <col min="10" max="10" width="11.28515625" style="81" hidden="1" customWidth="1"/>
    <col min="11" max="11" width="10.42578125" style="81" hidden="1" customWidth="1"/>
    <col min="12" max="12" width="75.42578125" style="81" customWidth="1"/>
    <col min="13" max="13" width="45.28515625" style="81" customWidth="1"/>
    <col min="14" max="55" width="9.140625" style="81"/>
    <col min="56" max="56" width="62.28515625" style="81" customWidth="1"/>
    <col min="57" max="16384" width="9.140625" style="81"/>
  </cols>
  <sheetData>
    <row r="1" spans="1:104" ht="15" customHeight="1">
      <c r="A1" s="181" t="s">
        <v>34</v>
      </c>
      <c r="B1" s="181"/>
      <c r="C1" s="181"/>
      <c r="D1" s="181"/>
      <c r="E1" s="181"/>
      <c r="F1" s="181"/>
      <c r="G1" s="181"/>
    </row>
    <row r="2" spans="1:104" ht="3" customHeight="1" thickBot="1">
      <c r="B2" s="82"/>
      <c r="C2" s="83"/>
      <c r="D2" s="83"/>
      <c r="E2" s="84"/>
      <c r="F2" s="83"/>
      <c r="G2" s="83"/>
    </row>
    <row r="3" spans="1:104" ht="13.5" customHeight="1" thickTop="1">
      <c r="A3" s="85" t="s">
        <v>35</v>
      </c>
      <c r="B3" s="86"/>
      <c r="C3" s="87"/>
      <c r="D3" s="88" t="s">
        <v>301</v>
      </c>
      <c r="E3" s="89"/>
      <c r="F3" s="90"/>
      <c r="G3" s="91"/>
    </row>
    <row r="4" spans="1:104" ht="13.5" customHeight="1" thickBot="1">
      <c r="A4" s="92" t="s">
        <v>36</v>
      </c>
      <c r="B4" s="93"/>
      <c r="C4" s="94"/>
      <c r="D4" s="95" t="s">
        <v>302</v>
      </c>
      <c r="E4" s="96"/>
      <c r="F4" s="97"/>
      <c r="G4" s="98"/>
    </row>
    <row r="5" spans="1:104" ht="13.5" thickTop="1">
      <c r="A5" s="99"/>
      <c r="G5" s="101"/>
    </row>
    <row r="6" spans="1:104" s="107" customFormat="1" ht="26.25" customHeight="1">
      <c r="A6" s="102" t="s">
        <v>37</v>
      </c>
      <c r="B6" s="103" t="s">
        <v>38</v>
      </c>
      <c r="C6" s="103" t="s">
        <v>39</v>
      </c>
      <c r="D6" s="103" t="s">
        <v>40</v>
      </c>
      <c r="E6" s="104" t="s">
        <v>41</v>
      </c>
      <c r="F6" s="103" t="s">
        <v>42</v>
      </c>
      <c r="G6" s="105" t="s">
        <v>43</v>
      </c>
      <c r="H6" s="106" t="s">
        <v>44</v>
      </c>
      <c r="I6" s="106" t="s">
        <v>45</v>
      </c>
      <c r="J6" s="106" t="s">
        <v>46</v>
      </c>
      <c r="K6" s="106" t="s">
        <v>47</v>
      </c>
    </row>
    <row r="7" spans="1:104" ht="14.25" customHeight="1">
      <c r="A7" s="108" t="s">
        <v>48</v>
      </c>
      <c r="B7" s="109" t="s">
        <v>49</v>
      </c>
      <c r="C7" s="110" t="s">
        <v>50</v>
      </c>
      <c r="D7" s="111"/>
      <c r="E7" s="112"/>
      <c r="F7" s="112"/>
      <c r="G7" s="113"/>
      <c r="H7" s="114"/>
      <c r="I7" s="115"/>
      <c r="J7" s="116"/>
      <c r="K7" s="117"/>
      <c r="O7" s="118"/>
    </row>
    <row r="8" spans="1:104">
      <c r="A8" s="119">
        <v>1</v>
      </c>
      <c r="B8" s="120" t="s">
        <v>54</v>
      </c>
      <c r="C8" s="121" t="s">
        <v>55</v>
      </c>
      <c r="D8" s="122" t="s">
        <v>56</v>
      </c>
      <c r="E8" s="123">
        <v>56</v>
      </c>
      <c r="F8" s="124">
        <v>0</v>
      </c>
      <c r="G8" s="125">
        <f t="shared" ref="G8:G19" si="0">E8*F8</f>
        <v>0</v>
      </c>
      <c r="H8" s="126">
        <v>0</v>
      </c>
      <c r="I8" s="127">
        <f t="shared" ref="I8:I19" si="1">E8*H8</f>
        <v>0</v>
      </c>
      <c r="J8" s="126">
        <v>0</v>
      </c>
      <c r="K8" s="127">
        <f t="shared" ref="K8:K19" si="2">E8*J8</f>
        <v>0</v>
      </c>
      <c r="O8" s="118"/>
      <c r="Z8" s="118"/>
      <c r="AA8" s="118">
        <v>1</v>
      </c>
      <c r="AB8" s="118">
        <v>1</v>
      </c>
      <c r="AC8" s="118">
        <v>1</v>
      </c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  <c r="AZ8" s="128">
        <f t="shared" ref="AZ8:AZ19" si="3">G8</f>
        <v>0</v>
      </c>
      <c r="BA8" s="118"/>
      <c r="BB8" s="118"/>
      <c r="BC8" s="118"/>
      <c r="BD8" s="118"/>
      <c r="BE8" s="118"/>
      <c r="BF8" s="118"/>
      <c r="BG8" s="118"/>
      <c r="BH8" s="118"/>
      <c r="BI8" s="118"/>
      <c r="CA8" s="118">
        <v>1</v>
      </c>
      <c r="CB8" s="118">
        <v>1</v>
      </c>
      <c r="CZ8" s="81">
        <v>1</v>
      </c>
    </row>
    <row r="9" spans="1:104" ht="22.5">
      <c r="A9" s="119">
        <v>2</v>
      </c>
      <c r="B9" s="120" t="s">
        <v>57</v>
      </c>
      <c r="C9" s="121" t="s">
        <v>58</v>
      </c>
      <c r="D9" s="122" t="s">
        <v>59</v>
      </c>
      <c r="E9" s="123">
        <v>28</v>
      </c>
      <c r="F9" s="124">
        <v>0</v>
      </c>
      <c r="G9" s="125">
        <f t="shared" si="0"/>
        <v>0</v>
      </c>
      <c r="H9" s="126">
        <v>0</v>
      </c>
      <c r="I9" s="127">
        <f t="shared" si="1"/>
        <v>0</v>
      </c>
      <c r="J9" s="126">
        <v>0</v>
      </c>
      <c r="K9" s="127">
        <f t="shared" si="2"/>
        <v>0</v>
      </c>
      <c r="O9" s="118"/>
      <c r="Z9" s="118"/>
      <c r="AA9" s="118">
        <v>1</v>
      </c>
      <c r="AB9" s="118">
        <v>1</v>
      </c>
      <c r="AC9" s="118">
        <v>1</v>
      </c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28">
        <f t="shared" si="3"/>
        <v>0</v>
      </c>
      <c r="BA9" s="118"/>
      <c r="BB9" s="118"/>
      <c r="BC9" s="118"/>
      <c r="BD9" s="118"/>
      <c r="BE9" s="118"/>
      <c r="BF9" s="118"/>
      <c r="BG9" s="118"/>
      <c r="BH9" s="118"/>
      <c r="BI9" s="118"/>
      <c r="CA9" s="118">
        <v>1</v>
      </c>
      <c r="CB9" s="118">
        <v>1</v>
      </c>
      <c r="CZ9" s="81">
        <v>1</v>
      </c>
    </row>
    <row r="10" spans="1:104">
      <c r="A10" s="119">
        <v>3</v>
      </c>
      <c r="B10" s="120" t="s">
        <v>60</v>
      </c>
      <c r="C10" s="121" t="s">
        <v>61</v>
      </c>
      <c r="D10" s="122" t="s">
        <v>62</v>
      </c>
      <c r="E10" s="123">
        <v>6.5</v>
      </c>
      <c r="F10" s="124">
        <v>0</v>
      </c>
      <c r="G10" s="125">
        <f t="shared" si="0"/>
        <v>0</v>
      </c>
      <c r="H10" s="126">
        <v>3.9739999999999998E-2</v>
      </c>
      <c r="I10" s="127">
        <f t="shared" si="1"/>
        <v>0.25830999999999998</v>
      </c>
      <c r="J10" s="126">
        <v>0</v>
      </c>
      <c r="K10" s="127">
        <f t="shared" si="2"/>
        <v>0</v>
      </c>
      <c r="O10" s="118"/>
      <c r="Z10" s="118"/>
      <c r="AA10" s="118">
        <v>1</v>
      </c>
      <c r="AB10" s="118">
        <v>1</v>
      </c>
      <c r="AC10" s="118">
        <v>1</v>
      </c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  <c r="AU10" s="118"/>
      <c r="AV10" s="118"/>
      <c r="AW10" s="118"/>
      <c r="AX10" s="118"/>
      <c r="AY10" s="118"/>
      <c r="AZ10" s="128">
        <f t="shared" si="3"/>
        <v>0</v>
      </c>
      <c r="BA10" s="118"/>
      <c r="BB10" s="118"/>
      <c r="BC10" s="118"/>
      <c r="BD10" s="118"/>
      <c r="BE10" s="118"/>
      <c r="BF10" s="118"/>
      <c r="BG10" s="118"/>
      <c r="BH10" s="118"/>
      <c r="BI10" s="118"/>
      <c r="CA10" s="118">
        <v>1</v>
      </c>
      <c r="CB10" s="118">
        <v>1</v>
      </c>
      <c r="CZ10" s="81">
        <v>1</v>
      </c>
    </row>
    <row r="11" spans="1:104">
      <c r="A11" s="119">
        <v>4</v>
      </c>
      <c r="B11" s="120" t="s">
        <v>63</v>
      </c>
      <c r="C11" s="121" t="s">
        <v>64</v>
      </c>
      <c r="D11" s="122" t="s">
        <v>65</v>
      </c>
      <c r="E11" s="123">
        <v>10.199999999999999</v>
      </c>
      <c r="F11" s="124">
        <v>0</v>
      </c>
      <c r="G11" s="125">
        <f t="shared" si="0"/>
        <v>0</v>
      </c>
      <c r="H11" s="126">
        <v>0</v>
      </c>
      <c r="I11" s="127">
        <f t="shared" si="1"/>
        <v>0</v>
      </c>
      <c r="J11" s="126">
        <v>0</v>
      </c>
      <c r="K11" s="127">
        <f t="shared" si="2"/>
        <v>0</v>
      </c>
      <c r="O11" s="118"/>
      <c r="Z11" s="118"/>
      <c r="AA11" s="118">
        <v>1</v>
      </c>
      <c r="AB11" s="118">
        <v>0</v>
      </c>
      <c r="AC11" s="118">
        <v>0</v>
      </c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  <c r="AU11" s="118"/>
      <c r="AV11" s="118"/>
      <c r="AW11" s="118"/>
      <c r="AX11" s="118"/>
      <c r="AY11" s="118"/>
      <c r="AZ11" s="128">
        <f t="shared" si="3"/>
        <v>0</v>
      </c>
      <c r="BA11" s="118"/>
      <c r="BB11" s="118"/>
      <c r="BC11" s="118"/>
      <c r="BD11" s="118"/>
      <c r="BE11" s="118"/>
      <c r="BF11" s="118"/>
      <c r="BG11" s="118"/>
      <c r="BH11" s="118"/>
      <c r="BI11" s="118"/>
      <c r="CA11" s="118">
        <v>1</v>
      </c>
      <c r="CB11" s="118">
        <v>0</v>
      </c>
      <c r="CZ11" s="81">
        <v>1</v>
      </c>
    </row>
    <row r="12" spans="1:104">
      <c r="A12" s="119">
        <v>5</v>
      </c>
      <c r="B12" s="120" t="s">
        <v>66</v>
      </c>
      <c r="C12" s="121" t="s">
        <v>67</v>
      </c>
      <c r="D12" s="122" t="s">
        <v>65</v>
      </c>
      <c r="E12" s="123">
        <v>39.119999999999997</v>
      </c>
      <c r="F12" s="124">
        <v>0</v>
      </c>
      <c r="G12" s="125">
        <f t="shared" si="0"/>
        <v>0</v>
      </c>
      <c r="H12" s="126">
        <v>0</v>
      </c>
      <c r="I12" s="127">
        <f t="shared" si="1"/>
        <v>0</v>
      </c>
      <c r="J12" s="126">
        <v>0</v>
      </c>
      <c r="K12" s="127">
        <f t="shared" si="2"/>
        <v>0</v>
      </c>
      <c r="O12" s="118"/>
      <c r="Z12" s="118"/>
      <c r="AA12" s="118">
        <v>1</v>
      </c>
      <c r="AB12" s="118">
        <v>1</v>
      </c>
      <c r="AC12" s="118">
        <v>1</v>
      </c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28">
        <f t="shared" si="3"/>
        <v>0</v>
      </c>
      <c r="BA12" s="118"/>
      <c r="BB12" s="118"/>
      <c r="BC12" s="118"/>
      <c r="BD12" s="118"/>
      <c r="BE12" s="118"/>
      <c r="BF12" s="118"/>
      <c r="BG12" s="118"/>
      <c r="BH12" s="118"/>
      <c r="BI12" s="118"/>
      <c r="CA12" s="118">
        <v>1</v>
      </c>
      <c r="CB12" s="118">
        <v>1</v>
      </c>
      <c r="CZ12" s="81">
        <v>1</v>
      </c>
    </row>
    <row r="13" spans="1:104">
      <c r="A13" s="119">
        <v>6</v>
      </c>
      <c r="B13" s="120" t="s">
        <v>68</v>
      </c>
      <c r="C13" s="121" t="s">
        <v>69</v>
      </c>
      <c r="D13" s="122" t="s">
        <v>65</v>
      </c>
      <c r="E13" s="123">
        <v>84.99</v>
      </c>
      <c r="F13" s="124">
        <v>0</v>
      </c>
      <c r="G13" s="125">
        <f t="shared" si="0"/>
        <v>0</v>
      </c>
      <c r="H13" s="126">
        <v>0</v>
      </c>
      <c r="I13" s="127">
        <f t="shared" si="1"/>
        <v>0</v>
      </c>
      <c r="J13" s="126">
        <v>0</v>
      </c>
      <c r="K13" s="127">
        <f t="shared" si="2"/>
        <v>0</v>
      </c>
      <c r="O13" s="118"/>
      <c r="Z13" s="118"/>
      <c r="AA13" s="118">
        <v>1</v>
      </c>
      <c r="AB13" s="118">
        <v>1</v>
      </c>
      <c r="AC13" s="118">
        <v>1</v>
      </c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28">
        <f t="shared" si="3"/>
        <v>0</v>
      </c>
      <c r="BA13" s="118"/>
      <c r="BB13" s="118"/>
      <c r="BC13" s="118"/>
      <c r="BD13" s="118"/>
      <c r="BE13" s="118"/>
      <c r="BF13" s="118"/>
      <c r="BG13" s="118"/>
      <c r="BH13" s="118"/>
      <c r="BI13" s="118"/>
      <c r="CA13" s="118">
        <v>1</v>
      </c>
      <c r="CB13" s="118">
        <v>1</v>
      </c>
      <c r="CZ13" s="81">
        <v>1</v>
      </c>
    </row>
    <row r="14" spans="1:104">
      <c r="A14" s="119">
        <v>7</v>
      </c>
      <c r="B14" s="120" t="s">
        <v>70</v>
      </c>
      <c r="C14" s="121" t="s">
        <v>71</v>
      </c>
      <c r="D14" s="122" t="s">
        <v>65</v>
      </c>
      <c r="E14" s="123">
        <v>45.87</v>
      </c>
      <c r="F14" s="124">
        <v>0</v>
      </c>
      <c r="G14" s="125">
        <f t="shared" si="0"/>
        <v>0</v>
      </c>
      <c r="H14" s="126">
        <v>0</v>
      </c>
      <c r="I14" s="127">
        <f t="shared" si="1"/>
        <v>0</v>
      </c>
      <c r="J14" s="126">
        <v>0</v>
      </c>
      <c r="K14" s="127">
        <f t="shared" si="2"/>
        <v>0</v>
      </c>
      <c r="O14" s="118"/>
      <c r="Z14" s="118"/>
      <c r="AA14" s="118">
        <v>1</v>
      </c>
      <c r="AB14" s="118">
        <v>1</v>
      </c>
      <c r="AC14" s="118">
        <v>1</v>
      </c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  <c r="AU14" s="118"/>
      <c r="AV14" s="118"/>
      <c r="AW14" s="118"/>
      <c r="AX14" s="118"/>
      <c r="AY14" s="118"/>
      <c r="AZ14" s="128">
        <f t="shared" si="3"/>
        <v>0</v>
      </c>
      <c r="BA14" s="118"/>
      <c r="BB14" s="118"/>
      <c r="BC14" s="118"/>
      <c r="BD14" s="118"/>
      <c r="BE14" s="118"/>
      <c r="BF14" s="118"/>
      <c r="BG14" s="118"/>
      <c r="BH14" s="118"/>
      <c r="BI14" s="118"/>
      <c r="CA14" s="118">
        <v>1</v>
      </c>
      <c r="CB14" s="118">
        <v>1</v>
      </c>
      <c r="CZ14" s="81">
        <v>1</v>
      </c>
    </row>
    <row r="15" spans="1:104">
      <c r="A15" s="119">
        <v>8</v>
      </c>
      <c r="B15" s="120" t="s">
        <v>72</v>
      </c>
      <c r="C15" s="121" t="s">
        <v>73</v>
      </c>
      <c r="D15" s="122" t="s">
        <v>51</v>
      </c>
      <c r="E15" s="123">
        <v>119.32</v>
      </c>
      <c r="F15" s="124">
        <v>0</v>
      </c>
      <c r="G15" s="125">
        <f t="shared" si="0"/>
        <v>0</v>
      </c>
      <c r="H15" s="126">
        <v>9.8999999999999999E-4</v>
      </c>
      <c r="I15" s="127">
        <f t="shared" si="1"/>
        <v>0.11812679999999999</v>
      </c>
      <c r="J15" s="126">
        <v>0</v>
      </c>
      <c r="K15" s="127">
        <f t="shared" si="2"/>
        <v>0</v>
      </c>
      <c r="O15" s="118"/>
      <c r="Z15" s="118"/>
      <c r="AA15" s="118">
        <v>1</v>
      </c>
      <c r="AB15" s="118">
        <v>1</v>
      </c>
      <c r="AC15" s="118">
        <v>1</v>
      </c>
      <c r="AD15" s="118"/>
      <c r="AE15" s="118"/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  <c r="AW15" s="118"/>
      <c r="AX15" s="118"/>
      <c r="AY15" s="118"/>
      <c r="AZ15" s="128">
        <f t="shared" si="3"/>
        <v>0</v>
      </c>
      <c r="BA15" s="118"/>
      <c r="BB15" s="118"/>
      <c r="BC15" s="118"/>
      <c r="BD15" s="118"/>
      <c r="BE15" s="118"/>
      <c r="BF15" s="118"/>
      <c r="BG15" s="118"/>
      <c r="BH15" s="118"/>
      <c r="BI15" s="118"/>
      <c r="CA15" s="118">
        <v>1</v>
      </c>
      <c r="CB15" s="118">
        <v>1</v>
      </c>
      <c r="CZ15" s="81">
        <v>1</v>
      </c>
    </row>
    <row r="16" spans="1:104">
      <c r="A16" s="119">
        <v>9</v>
      </c>
      <c r="B16" s="120" t="s">
        <v>74</v>
      </c>
      <c r="C16" s="121" t="s">
        <v>75</v>
      </c>
      <c r="D16" s="122" t="s">
        <v>51</v>
      </c>
      <c r="E16" s="123">
        <v>119.32</v>
      </c>
      <c r="F16" s="124">
        <v>0</v>
      </c>
      <c r="G16" s="125">
        <f t="shared" si="0"/>
        <v>0</v>
      </c>
      <c r="H16" s="126">
        <v>0</v>
      </c>
      <c r="I16" s="127">
        <f t="shared" si="1"/>
        <v>0</v>
      </c>
      <c r="J16" s="126">
        <v>0</v>
      </c>
      <c r="K16" s="127">
        <f t="shared" si="2"/>
        <v>0</v>
      </c>
      <c r="O16" s="118"/>
      <c r="Z16" s="118"/>
      <c r="AA16" s="118">
        <v>1</v>
      </c>
      <c r="AB16" s="118">
        <v>1</v>
      </c>
      <c r="AC16" s="118">
        <v>1</v>
      </c>
      <c r="AD16" s="118"/>
      <c r="AE16" s="118"/>
      <c r="AF16" s="118"/>
      <c r="AG16" s="118"/>
      <c r="AH16" s="118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  <c r="AU16" s="118"/>
      <c r="AV16" s="118"/>
      <c r="AW16" s="118"/>
      <c r="AX16" s="118"/>
      <c r="AY16" s="118"/>
      <c r="AZ16" s="128">
        <f t="shared" si="3"/>
        <v>0</v>
      </c>
      <c r="BA16" s="118"/>
      <c r="BB16" s="118"/>
      <c r="BC16" s="118"/>
      <c r="BD16" s="118"/>
      <c r="BE16" s="118"/>
      <c r="BF16" s="118"/>
      <c r="BG16" s="118"/>
      <c r="BH16" s="118"/>
      <c r="BI16" s="118"/>
      <c r="CA16" s="118">
        <v>1</v>
      </c>
      <c r="CB16" s="118">
        <v>1</v>
      </c>
      <c r="CZ16" s="81">
        <v>1</v>
      </c>
    </row>
    <row r="17" spans="1:104" ht="22.5">
      <c r="A17" s="119">
        <v>10</v>
      </c>
      <c r="B17" s="120" t="s">
        <v>76</v>
      </c>
      <c r="C17" s="121" t="s">
        <v>77</v>
      </c>
      <c r="D17" s="122" t="s">
        <v>65</v>
      </c>
      <c r="E17" s="123">
        <v>84.99</v>
      </c>
      <c r="F17" s="124">
        <v>0</v>
      </c>
      <c r="G17" s="125">
        <f t="shared" si="0"/>
        <v>0</v>
      </c>
      <c r="H17" s="126">
        <v>0</v>
      </c>
      <c r="I17" s="127">
        <f t="shared" si="1"/>
        <v>0</v>
      </c>
      <c r="J17" s="126">
        <v>0</v>
      </c>
      <c r="K17" s="127">
        <f t="shared" si="2"/>
        <v>0</v>
      </c>
      <c r="O17" s="118"/>
      <c r="Z17" s="118"/>
      <c r="AA17" s="118">
        <v>1</v>
      </c>
      <c r="AB17" s="118">
        <v>1</v>
      </c>
      <c r="AC17" s="118">
        <v>1</v>
      </c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  <c r="AU17" s="118"/>
      <c r="AV17" s="118"/>
      <c r="AW17" s="118"/>
      <c r="AX17" s="118"/>
      <c r="AY17" s="118"/>
      <c r="AZ17" s="128">
        <f t="shared" si="3"/>
        <v>0</v>
      </c>
      <c r="BA17" s="118"/>
      <c r="BB17" s="118"/>
      <c r="BC17" s="118"/>
      <c r="BD17" s="118"/>
      <c r="BE17" s="118"/>
      <c r="BF17" s="118"/>
      <c r="BG17" s="118"/>
      <c r="BH17" s="118"/>
      <c r="BI17" s="118"/>
      <c r="CA17" s="118">
        <v>1</v>
      </c>
      <c r="CB17" s="118">
        <v>1</v>
      </c>
      <c r="CZ17" s="81">
        <v>1</v>
      </c>
    </row>
    <row r="18" spans="1:104" ht="22.5">
      <c r="A18" s="119">
        <v>11</v>
      </c>
      <c r="B18" s="120" t="s">
        <v>78</v>
      </c>
      <c r="C18" s="121" t="s">
        <v>79</v>
      </c>
      <c r="D18" s="122" t="s">
        <v>65</v>
      </c>
      <c r="E18" s="123">
        <v>84.99</v>
      </c>
      <c r="F18" s="124">
        <v>0</v>
      </c>
      <c r="G18" s="125">
        <f t="shared" si="0"/>
        <v>0</v>
      </c>
      <c r="H18" s="126">
        <v>0</v>
      </c>
      <c r="I18" s="127">
        <f t="shared" si="1"/>
        <v>0</v>
      </c>
      <c r="J18" s="126">
        <v>0</v>
      </c>
      <c r="K18" s="127">
        <f t="shared" si="2"/>
        <v>0</v>
      </c>
      <c r="O18" s="118"/>
      <c r="Z18" s="118"/>
      <c r="AA18" s="118">
        <v>1</v>
      </c>
      <c r="AB18" s="118">
        <v>1</v>
      </c>
      <c r="AC18" s="118">
        <v>1</v>
      </c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28">
        <f t="shared" si="3"/>
        <v>0</v>
      </c>
      <c r="BA18" s="118"/>
      <c r="BB18" s="118"/>
      <c r="BC18" s="118"/>
      <c r="BD18" s="118"/>
      <c r="BE18" s="118"/>
      <c r="BF18" s="118"/>
      <c r="BG18" s="118"/>
      <c r="BH18" s="118"/>
      <c r="BI18" s="118"/>
      <c r="CA18" s="118">
        <v>1</v>
      </c>
      <c r="CB18" s="118">
        <v>1</v>
      </c>
      <c r="CZ18" s="81">
        <v>1</v>
      </c>
    </row>
    <row r="19" spans="1:104" ht="22.5">
      <c r="A19" s="119">
        <v>12</v>
      </c>
      <c r="B19" s="120" t="s">
        <v>80</v>
      </c>
      <c r="C19" s="121" t="s">
        <v>81</v>
      </c>
      <c r="D19" s="122" t="s">
        <v>65</v>
      </c>
      <c r="E19" s="123">
        <v>53.4</v>
      </c>
      <c r="F19" s="124">
        <v>0</v>
      </c>
      <c r="G19" s="125">
        <f t="shared" si="0"/>
        <v>0</v>
      </c>
      <c r="H19" s="126">
        <v>1.7</v>
      </c>
      <c r="I19" s="127">
        <f t="shared" si="1"/>
        <v>90.78</v>
      </c>
      <c r="J19" s="126">
        <v>0</v>
      </c>
      <c r="K19" s="127">
        <f t="shared" si="2"/>
        <v>0</v>
      </c>
      <c r="O19" s="118"/>
      <c r="Z19" s="118"/>
      <c r="AA19" s="118">
        <v>1</v>
      </c>
      <c r="AB19" s="118">
        <v>1</v>
      </c>
      <c r="AC19" s="118">
        <v>1</v>
      </c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28">
        <f t="shared" si="3"/>
        <v>0</v>
      </c>
      <c r="BA19" s="118"/>
      <c r="BB19" s="118"/>
      <c r="BC19" s="118"/>
      <c r="BD19" s="118"/>
      <c r="BE19" s="118"/>
      <c r="BF19" s="118"/>
      <c r="BG19" s="118"/>
      <c r="BH19" s="118"/>
      <c r="BI19" s="118"/>
      <c r="CA19" s="118">
        <v>1</v>
      </c>
      <c r="CB19" s="118">
        <v>1</v>
      </c>
      <c r="CZ19" s="81">
        <v>1</v>
      </c>
    </row>
    <row r="20" spans="1:104">
      <c r="A20" s="130" t="s">
        <v>52</v>
      </c>
      <c r="B20" s="131" t="s">
        <v>49</v>
      </c>
      <c r="C20" s="132" t="s">
        <v>50</v>
      </c>
      <c r="D20" s="133"/>
      <c r="E20" s="134"/>
      <c r="F20" s="134"/>
      <c r="G20" s="135">
        <f>SUM(G7:G19)</f>
        <v>0</v>
      </c>
      <c r="H20" s="136"/>
      <c r="I20" s="135">
        <f>SUM(I7:I19)</f>
        <v>91.156436799999994</v>
      </c>
      <c r="J20" s="137"/>
      <c r="K20" s="135">
        <f>SUM(K7:K19)</f>
        <v>0</v>
      </c>
      <c r="O20" s="118"/>
      <c r="X20" s="138">
        <f>K20</f>
        <v>0</v>
      </c>
      <c r="Y20" s="138">
        <f>I20</f>
        <v>91.156436799999994</v>
      </c>
      <c r="Z20" s="128">
        <f>G20</f>
        <v>0</v>
      </c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  <c r="AZ20" s="118"/>
      <c r="BA20" s="139"/>
      <c r="BB20" s="139"/>
      <c r="BC20" s="139"/>
      <c r="BD20" s="139"/>
      <c r="BE20" s="139"/>
      <c r="BF20" s="139"/>
      <c r="BG20" s="118"/>
      <c r="BH20" s="118"/>
      <c r="BI20" s="118"/>
    </row>
    <row r="21" spans="1:104" ht="14.25" customHeight="1">
      <c r="A21" s="108" t="s">
        <v>48</v>
      </c>
      <c r="B21" s="109" t="s">
        <v>82</v>
      </c>
      <c r="C21" s="110" t="s">
        <v>83</v>
      </c>
      <c r="D21" s="111"/>
      <c r="E21" s="112"/>
      <c r="F21" s="112"/>
      <c r="G21" s="113"/>
      <c r="H21" s="114"/>
      <c r="I21" s="115"/>
      <c r="J21" s="116"/>
      <c r="K21" s="117"/>
      <c r="O21" s="118"/>
    </row>
    <row r="22" spans="1:104" ht="22.5">
      <c r="A22" s="119">
        <v>13</v>
      </c>
      <c r="B22" s="120" t="s">
        <v>84</v>
      </c>
      <c r="C22" s="121" t="s">
        <v>85</v>
      </c>
      <c r="D22" s="122" t="s">
        <v>62</v>
      </c>
      <c r="E22" s="123">
        <v>71.2</v>
      </c>
      <c r="F22" s="124">
        <v>0</v>
      </c>
      <c r="G22" s="125">
        <f>E22*F22</f>
        <v>0</v>
      </c>
      <c r="H22" s="126">
        <v>4.8999999999999998E-4</v>
      </c>
      <c r="I22" s="127">
        <f>E22*H22</f>
        <v>3.4888000000000002E-2</v>
      </c>
      <c r="J22" s="126">
        <v>0</v>
      </c>
      <c r="K22" s="127">
        <f>E22*J22</f>
        <v>0</v>
      </c>
      <c r="O22" s="118"/>
      <c r="Z22" s="118"/>
      <c r="AA22" s="118">
        <v>1</v>
      </c>
      <c r="AB22" s="118">
        <v>1</v>
      </c>
      <c r="AC22" s="118">
        <v>1</v>
      </c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28">
        <f>G22</f>
        <v>0</v>
      </c>
      <c r="BA22" s="118"/>
      <c r="BB22" s="118"/>
      <c r="BC22" s="118"/>
      <c r="BD22" s="118"/>
      <c r="BE22" s="118"/>
      <c r="BF22" s="118"/>
      <c r="BG22" s="118"/>
      <c r="BH22" s="118"/>
      <c r="BI22" s="118"/>
      <c r="CA22" s="118">
        <v>1</v>
      </c>
      <c r="CB22" s="118">
        <v>1</v>
      </c>
      <c r="CZ22" s="81">
        <v>1</v>
      </c>
    </row>
    <row r="23" spans="1:104">
      <c r="A23" s="130" t="s">
        <v>52</v>
      </c>
      <c r="B23" s="131" t="s">
        <v>82</v>
      </c>
      <c r="C23" s="132" t="s">
        <v>83</v>
      </c>
      <c r="D23" s="133"/>
      <c r="E23" s="134"/>
      <c r="F23" s="134"/>
      <c r="G23" s="135">
        <f>SUM(G21:G22)</f>
        <v>0</v>
      </c>
      <c r="H23" s="136"/>
      <c r="I23" s="135">
        <f>SUM(I21:I22)</f>
        <v>3.4888000000000002E-2</v>
      </c>
      <c r="J23" s="137"/>
      <c r="K23" s="135">
        <f>SUM(K21:K22)</f>
        <v>0</v>
      </c>
      <c r="O23" s="118"/>
      <c r="X23" s="138">
        <f>K23</f>
        <v>0</v>
      </c>
      <c r="Y23" s="138">
        <f>I23</f>
        <v>3.4888000000000002E-2</v>
      </c>
      <c r="Z23" s="128">
        <f>G23</f>
        <v>0</v>
      </c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39"/>
      <c r="BB23" s="139"/>
      <c r="BC23" s="139"/>
      <c r="BD23" s="139"/>
      <c r="BE23" s="139"/>
      <c r="BF23" s="139"/>
      <c r="BG23" s="118"/>
      <c r="BH23" s="118"/>
      <c r="BI23" s="118"/>
    </row>
    <row r="24" spans="1:104" ht="14.25" customHeight="1">
      <c r="A24" s="108" t="s">
        <v>48</v>
      </c>
      <c r="B24" s="109" t="s">
        <v>86</v>
      </c>
      <c r="C24" s="110" t="s">
        <v>87</v>
      </c>
      <c r="D24" s="111"/>
      <c r="E24" s="112"/>
      <c r="F24" s="112"/>
      <c r="G24" s="113"/>
      <c r="H24" s="114"/>
      <c r="I24" s="115"/>
      <c r="J24" s="116"/>
      <c r="K24" s="117"/>
      <c r="O24" s="118"/>
    </row>
    <row r="25" spans="1:104">
      <c r="A25" s="119">
        <v>14</v>
      </c>
      <c r="B25" s="120" t="s">
        <v>88</v>
      </c>
      <c r="C25" s="121" t="s">
        <v>89</v>
      </c>
      <c r="D25" s="122" t="s">
        <v>51</v>
      </c>
      <c r="E25" s="123">
        <v>27.96</v>
      </c>
      <c r="F25" s="124">
        <v>0</v>
      </c>
      <c r="G25" s="125">
        <f>E25*F25</f>
        <v>0</v>
      </c>
      <c r="H25" s="126">
        <v>0</v>
      </c>
      <c r="I25" s="127">
        <f>E25*H25</f>
        <v>0</v>
      </c>
      <c r="J25" s="126">
        <v>-0.22500000000000001</v>
      </c>
      <c r="K25" s="127">
        <f>E25*J25</f>
        <v>-6.2910000000000004</v>
      </c>
      <c r="O25" s="118"/>
      <c r="Z25" s="118"/>
      <c r="AA25" s="118">
        <v>1</v>
      </c>
      <c r="AB25" s="118">
        <v>1</v>
      </c>
      <c r="AC25" s="118">
        <v>1</v>
      </c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28">
        <f>G25</f>
        <v>0</v>
      </c>
      <c r="BA25" s="118"/>
      <c r="BB25" s="118"/>
      <c r="BC25" s="118"/>
      <c r="BD25" s="118"/>
      <c r="BE25" s="118"/>
      <c r="BF25" s="118"/>
      <c r="BG25" s="118"/>
      <c r="BH25" s="118"/>
      <c r="BI25" s="118"/>
      <c r="CA25" s="118">
        <v>1</v>
      </c>
      <c r="CB25" s="118">
        <v>1</v>
      </c>
      <c r="CZ25" s="81">
        <v>1</v>
      </c>
    </row>
    <row r="26" spans="1:104">
      <c r="A26" s="119">
        <v>15</v>
      </c>
      <c r="B26" s="120" t="s">
        <v>90</v>
      </c>
      <c r="C26" s="121" t="s">
        <v>91</v>
      </c>
      <c r="D26" s="122" t="s">
        <v>51</v>
      </c>
      <c r="E26" s="123">
        <v>27.96</v>
      </c>
      <c r="F26" s="124">
        <v>0</v>
      </c>
      <c r="G26" s="125">
        <f>E26*F26</f>
        <v>0</v>
      </c>
      <c r="H26" s="126">
        <v>7.3899999999999993E-2</v>
      </c>
      <c r="I26" s="127">
        <f>E26*H26</f>
        <v>2.0662439999999997</v>
      </c>
      <c r="J26" s="126">
        <v>0</v>
      </c>
      <c r="K26" s="127">
        <f>E26*J26</f>
        <v>0</v>
      </c>
      <c r="O26" s="118"/>
      <c r="Z26" s="118"/>
      <c r="AA26" s="118">
        <v>1</v>
      </c>
      <c r="AB26" s="118">
        <v>1</v>
      </c>
      <c r="AC26" s="118">
        <v>1</v>
      </c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  <c r="AU26" s="118"/>
      <c r="AV26" s="118"/>
      <c r="AW26" s="118"/>
      <c r="AX26" s="118"/>
      <c r="AY26" s="118"/>
      <c r="AZ26" s="128">
        <f>G26</f>
        <v>0</v>
      </c>
      <c r="BA26" s="118"/>
      <c r="BB26" s="118"/>
      <c r="BC26" s="118"/>
      <c r="BD26" s="118"/>
      <c r="BE26" s="118"/>
      <c r="BF26" s="118"/>
      <c r="BG26" s="118"/>
      <c r="BH26" s="118"/>
      <c r="BI26" s="118"/>
      <c r="CA26" s="118">
        <v>1</v>
      </c>
      <c r="CB26" s="118">
        <v>1</v>
      </c>
      <c r="CZ26" s="81">
        <v>1</v>
      </c>
    </row>
    <row r="27" spans="1:104" ht="22.5">
      <c r="A27" s="119">
        <v>16</v>
      </c>
      <c r="B27" s="120" t="s">
        <v>92</v>
      </c>
      <c r="C27" s="121" t="s">
        <v>93</v>
      </c>
      <c r="D27" s="122" t="s">
        <v>51</v>
      </c>
      <c r="E27" s="123">
        <v>4.5</v>
      </c>
      <c r="F27" s="124">
        <v>0</v>
      </c>
      <c r="G27" s="125">
        <f>E27*F27</f>
        <v>0</v>
      </c>
      <c r="H27" s="126">
        <v>0.65983000000000003</v>
      </c>
      <c r="I27" s="127">
        <f>E27*H27</f>
        <v>2.9692350000000003</v>
      </c>
      <c r="J27" s="126">
        <v>-0.58099999999999996</v>
      </c>
      <c r="K27" s="127">
        <f>E27*J27</f>
        <v>-2.6144999999999996</v>
      </c>
      <c r="O27" s="118"/>
      <c r="Z27" s="118"/>
      <c r="AA27" s="118">
        <v>2</v>
      </c>
      <c r="AB27" s="118">
        <v>1</v>
      </c>
      <c r="AC27" s="118">
        <v>1</v>
      </c>
      <c r="AD27" s="118"/>
      <c r="AE27" s="118"/>
      <c r="AF27" s="118"/>
      <c r="AG27" s="118"/>
      <c r="AH27" s="118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28">
        <f>G27</f>
        <v>0</v>
      </c>
      <c r="BA27" s="118"/>
      <c r="BB27" s="118"/>
      <c r="BC27" s="118"/>
      <c r="BD27" s="118"/>
      <c r="BE27" s="118"/>
      <c r="BF27" s="118"/>
      <c r="BG27" s="118"/>
      <c r="BH27" s="118"/>
      <c r="BI27" s="118"/>
      <c r="CA27" s="118">
        <v>2</v>
      </c>
      <c r="CB27" s="118">
        <v>1</v>
      </c>
      <c r="CZ27" s="81">
        <v>1</v>
      </c>
    </row>
    <row r="28" spans="1:104">
      <c r="A28" s="130" t="s">
        <v>52</v>
      </c>
      <c r="B28" s="131" t="s">
        <v>86</v>
      </c>
      <c r="C28" s="132" t="s">
        <v>87</v>
      </c>
      <c r="D28" s="133"/>
      <c r="E28" s="134"/>
      <c r="F28" s="134"/>
      <c r="G28" s="135">
        <f>SUM(G24:G27)</f>
        <v>0</v>
      </c>
      <c r="H28" s="136"/>
      <c r="I28" s="135">
        <f>SUM(I24:I27)</f>
        <v>5.0354790000000005</v>
      </c>
      <c r="J28" s="137"/>
      <c r="K28" s="135">
        <f>SUM(K24:K27)</f>
        <v>-8.9055</v>
      </c>
      <c r="O28" s="118"/>
      <c r="X28" s="138">
        <f>K28</f>
        <v>-8.9055</v>
      </c>
      <c r="Y28" s="138">
        <f>I28</f>
        <v>5.0354790000000005</v>
      </c>
      <c r="Z28" s="128">
        <f>G28</f>
        <v>0</v>
      </c>
      <c r="AA28" s="118"/>
      <c r="AB28" s="118"/>
      <c r="AC28" s="118"/>
      <c r="AD28" s="118"/>
      <c r="AE28" s="118"/>
      <c r="AF28" s="118"/>
      <c r="AG28" s="118"/>
      <c r="AH28" s="118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  <c r="AU28" s="118"/>
      <c r="AV28" s="118"/>
      <c r="AW28" s="118"/>
      <c r="AX28" s="118"/>
      <c r="AY28" s="118"/>
      <c r="AZ28" s="118"/>
      <c r="BA28" s="139"/>
      <c r="BB28" s="139"/>
      <c r="BC28" s="139"/>
      <c r="BD28" s="139"/>
      <c r="BE28" s="139"/>
      <c r="BF28" s="139"/>
      <c r="BG28" s="118"/>
      <c r="BH28" s="118"/>
      <c r="BI28" s="118"/>
    </row>
    <row r="29" spans="1:104" ht="14.25" customHeight="1">
      <c r="A29" s="108" t="s">
        <v>48</v>
      </c>
      <c r="B29" s="109" t="s">
        <v>94</v>
      </c>
      <c r="C29" s="110" t="s">
        <v>95</v>
      </c>
      <c r="D29" s="111"/>
      <c r="E29" s="112"/>
      <c r="F29" s="112"/>
      <c r="G29" s="113"/>
      <c r="H29" s="114"/>
      <c r="I29" s="115"/>
      <c r="J29" s="116"/>
      <c r="K29" s="117"/>
      <c r="O29" s="118"/>
    </row>
    <row r="30" spans="1:104">
      <c r="A30" s="119">
        <v>17</v>
      </c>
      <c r="B30" s="120" t="s">
        <v>96</v>
      </c>
      <c r="C30" s="121" t="s">
        <v>97</v>
      </c>
      <c r="D30" s="122" t="s">
        <v>51</v>
      </c>
      <c r="E30" s="123">
        <v>68.947500000000005</v>
      </c>
      <c r="F30" s="124">
        <v>0</v>
      </c>
      <c r="G30" s="125">
        <f>E30*F30</f>
        <v>0</v>
      </c>
      <c r="H30" s="126">
        <v>4.0000000000000003E-5</v>
      </c>
      <c r="I30" s="127">
        <f>E30*H30</f>
        <v>2.7579000000000006E-3</v>
      </c>
      <c r="J30" s="126">
        <v>0</v>
      </c>
      <c r="K30" s="127">
        <f>E30*J30</f>
        <v>0</v>
      </c>
      <c r="O30" s="118"/>
      <c r="Z30" s="118"/>
      <c r="AA30" s="118">
        <v>1</v>
      </c>
      <c r="AB30" s="118">
        <v>1</v>
      </c>
      <c r="AC30" s="118">
        <v>1</v>
      </c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118"/>
      <c r="AT30" s="118"/>
      <c r="AU30" s="118"/>
      <c r="AV30" s="118"/>
      <c r="AW30" s="118"/>
      <c r="AX30" s="118"/>
      <c r="AY30" s="118"/>
      <c r="AZ30" s="128">
        <f>G30</f>
        <v>0</v>
      </c>
      <c r="BA30" s="118"/>
      <c r="BB30" s="118"/>
      <c r="BC30" s="118"/>
      <c r="BD30" s="118"/>
      <c r="BE30" s="118"/>
      <c r="BF30" s="118"/>
      <c r="BG30" s="118"/>
      <c r="BH30" s="118"/>
      <c r="BI30" s="118"/>
      <c r="CA30" s="118">
        <v>1</v>
      </c>
      <c r="CB30" s="118">
        <v>1</v>
      </c>
      <c r="CZ30" s="81">
        <v>1</v>
      </c>
    </row>
    <row r="31" spans="1:104" ht="22.5">
      <c r="A31" s="119">
        <v>18</v>
      </c>
      <c r="B31" s="120" t="s">
        <v>98</v>
      </c>
      <c r="C31" s="121" t="s">
        <v>99</v>
      </c>
      <c r="D31" s="122" t="s">
        <v>51</v>
      </c>
      <c r="E31" s="123">
        <v>64.02</v>
      </c>
      <c r="F31" s="124">
        <v>0</v>
      </c>
      <c r="G31" s="125">
        <f>E31*F31</f>
        <v>0</v>
      </c>
      <c r="H31" s="126">
        <v>1.7299999999999999E-2</v>
      </c>
      <c r="I31" s="127">
        <f>E31*H31</f>
        <v>1.1075459999999999</v>
      </c>
      <c r="J31" s="126">
        <v>0</v>
      </c>
      <c r="K31" s="127">
        <f>E31*J31</f>
        <v>0</v>
      </c>
      <c r="O31" s="118"/>
      <c r="Z31" s="118"/>
      <c r="AA31" s="118">
        <v>1</v>
      </c>
      <c r="AB31" s="118">
        <v>1</v>
      </c>
      <c r="AC31" s="118">
        <v>1</v>
      </c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28">
        <f>G31</f>
        <v>0</v>
      </c>
      <c r="BA31" s="118"/>
      <c r="BB31" s="118"/>
      <c r="BC31" s="118"/>
      <c r="BD31" s="118"/>
      <c r="BE31" s="118"/>
      <c r="BF31" s="118"/>
      <c r="BG31" s="118"/>
      <c r="BH31" s="118"/>
      <c r="BI31" s="118"/>
      <c r="CA31" s="118">
        <v>1</v>
      </c>
      <c r="CB31" s="118">
        <v>1</v>
      </c>
      <c r="CZ31" s="81">
        <v>1</v>
      </c>
    </row>
    <row r="32" spans="1:104">
      <c r="A32" s="130" t="s">
        <v>52</v>
      </c>
      <c r="B32" s="131" t="s">
        <v>94</v>
      </c>
      <c r="C32" s="132" t="s">
        <v>95</v>
      </c>
      <c r="D32" s="133"/>
      <c r="E32" s="134"/>
      <c r="F32" s="134"/>
      <c r="G32" s="135">
        <f>SUM(G29:G31)</f>
        <v>0</v>
      </c>
      <c r="H32" s="136"/>
      <c r="I32" s="135">
        <f>SUM(I29:I31)</f>
        <v>1.1103038999999999</v>
      </c>
      <c r="J32" s="137"/>
      <c r="K32" s="135">
        <f>SUM(K29:K31)</f>
        <v>0</v>
      </c>
      <c r="O32" s="118"/>
      <c r="X32" s="138">
        <f>K32</f>
        <v>0</v>
      </c>
      <c r="Y32" s="138">
        <f>I32</f>
        <v>1.1103038999999999</v>
      </c>
      <c r="Z32" s="128">
        <f>G32</f>
        <v>0</v>
      </c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39"/>
      <c r="BB32" s="139"/>
      <c r="BC32" s="139"/>
      <c r="BD32" s="139"/>
      <c r="BE32" s="139"/>
      <c r="BF32" s="139"/>
      <c r="BG32" s="118"/>
      <c r="BH32" s="118"/>
      <c r="BI32" s="118"/>
    </row>
    <row r="33" spans="1:104" ht="14.25" customHeight="1">
      <c r="A33" s="108" t="s">
        <v>48</v>
      </c>
      <c r="B33" s="109" t="s">
        <v>100</v>
      </c>
      <c r="C33" s="110" t="s">
        <v>101</v>
      </c>
      <c r="D33" s="111"/>
      <c r="E33" s="112"/>
      <c r="F33" s="112"/>
      <c r="G33" s="113"/>
      <c r="H33" s="114"/>
      <c r="I33" s="115"/>
      <c r="J33" s="116"/>
      <c r="K33" s="117"/>
      <c r="O33" s="118"/>
    </row>
    <row r="34" spans="1:104">
      <c r="A34" s="119">
        <v>19</v>
      </c>
      <c r="B34" s="120" t="s">
        <v>102</v>
      </c>
      <c r="C34" s="121" t="s">
        <v>103</v>
      </c>
      <c r="D34" s="122" t="s">
        <v>51</v>
      </c>
      <c r="E34" s="123">
        <v>68.947500000000005</v>
      </c>
      <c r="F34" s="124">
        <v>0</v>
      </c>
      <c r="G34" s="125">
        <f t="shared" ref="G34:G43" si="4">E34*F34</f>
        <v>0</v>
      </c>
      <c r="H34" s="126">
        <v>4.0000000000000003E-5</v>
      </c>
      <c r="I34" s="127">
        <f t="shared" ref="I34:I43" si="5">E34*H34</f>
        <v>2.7579000000000006E-3</v>
      </c>
      <c r="J34" s="126">
        <v>0</v>
      </c>
      <c r="K34" s="127">
        <f t="shared" ref="K34:K43" si="6">E34*J34</f>
        <v>0</v>
      </c>
      <c r="O34" s="118"/>
      <c r="Z34" s="118"/>
      <c r="AA34" s="118">
        <v>1</v>
      </c>
      <c r="AB34" s="118">
        <v>1</v>
      </c>
      <c r="AC34" s="118">
        <v>1</v>
      </c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28">
        <f t="shared" ref="AZ34:AZ43" si="7">G34</f>
        <v>0</v>
      </c>
      <c r="BA34" s="118"/>
      <c r="BB34" s="118"/>
      <c r="BC34" s="118"/>
      <c r="BD34" s="118"/>
      <c r="BE34" s="118"/>
      <c r="BF34" s="118"/>
      <c r="BG34" s="118"/>
      <c r="BH34" s="118"/>
      <c r="BI34" s="118"/>
      <c r="CA34" s="118">
        <v>1</v>
      </c>
      <c r="CB34" s="118">
        <v>1</v>
      </c>
      <c r="CZ34" s="81">
        <v>1</v>
      </c>
    </row>
    <row r="35" spans="1:104">
      <c r="A35" s="119">
        <v>20</v>
      </c>
      <c r="B35" s="120" t="s">
        <v>104</v>
      </c>
      <c r="C35" s="121" t="s">
        <v>105</v>
      </c>
      <c r="D35" s="122" t="s">
        <v>51</v>
      </c>
      <c r="E35" s="123">
        <v>75.545000000000002</v>
      </c>
      <c r="F35" s="124">
        <v>0</v>
      </c>
      <c r="G35" s="125">
        <f t="shared" si="4"/>
        <v>0</v>
      </c>
      <c r="H35" s="126">
        <v>1.2619999999999999E-2</v>
      </c>
      <c r="I35" s="127">
        <f t="shared" si="5"/>
        <v>0.9533779</v>
      </c>
      <c r="J35" s="126">
        <v>0</v>
      </c>
      <c r="K35" s="127">
        <f t="shared" si="6"/>
        <v>0</v>
      </c>
      <c r="O35" s="118"/>
      <c r="Z35" s="118"/>
      <c r="AA35" s="118">
        <v>1</v>
      </c>
      <c r="AB35" s="118">
        <v>1</v>
      </c>
      <c r="AC35" s="118">
        <v>1</v>
      </c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28">
        <f t="shared" si="7"/>
        <v>0</v>
      </c>
      <c r="BA35" s="118"/>
      <c r="BB35" s="118"/>
      <c r="BC35" s="118"/>
      <c r="BD35" s="118"/>
      <c r="BE35" s="118"/>
      <c r="BF35" s="118"/>
      <c r="BG35" s="118"/>
      <c r="BH35" s="118"/>
      <c r="BI35" s="118"/>
      <c r="CA35" s="118">
        <v>1</v>
      </c>
      <c r="CB35" s="118">
        <v>1</v>
      </c>
      <c r="CZ35" s="81">
        <v>1</v>
      </c>
    </row>
    <row r="36" spans="1:104">
      <c r="A36" s="119">
        <v>21</v>
      </c>
      <c r="B36" s="120" t="s">
        <v>106</v>
      </c>
      <c r="C36" s="121" t="s">
        <v>107</v>
      </c>
      <c r="D36" s="122" t="s">
        <v>51</v>
      </c>
      <c r="E36" s="123">
        <v>78.75</v>
      </c>
      <c r="F36" s="124">
        <v>0</v>
      </c>
      <c r="G36" s="125">
        <f t="shared" si="4"/>
        <v>0</v>
      </c>
      <c r="H36" s="126">
        <v>1.6799999999999999E-2</v>
      </c>
      <c r="I36" s="127">
        <f t="shared" si="5"/>
        <v>1.323</v>
      </c>
      <c r="J36" s="126">
        <v>0</v>
      </c>
      <c r="K36" s="127">
        <f t="shared" si="6"/>
        <v>0</v>
      </c>
      <c r="O36" s="118"/>
      <c r="Z36" s="118"/>
      <c r="AA36" s="118">
        <v>1</v>
      </c>
      <c r="AB36" s="118">
        <v>1</v>
      </c>
      <c r="AC36" s="118">
        <v>1</v>
      </c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28">
        <f t="shared" si="7"/>
        <v>0</v>
      </c>
      <c r="BA36" s="118"/>
      <c r="BB36" s="118"/>
      <c r="BC36" s="118"/>
      <c r="BD36" s="118"/>
      <c r="BE36" s="118"/>
      <c r="BF36" s="118"/>
      <c r="BG36" s="118"/>
      <c r="BH36" s="118"/>
      <c r="BI36" s="118"/>
      <c r="CA36" s="118">
        <v>1</v>
      </c>
      <c r="CB36" s="118">
        <v>1</v>
      </c>
      <c r="CZ36" s="81">
        <v>1</v>
      </c>
    </row>
    <row r="37" spans="1:104">
      <c r="A37" s="119">
        <v>22</v>
      </c>
      <c r="B37" s="120" t="s">
        <v>108</v>
      </c>
      <c r="C37" s="121" t="s">
        <v>109</v>
      </c>
      <c r="D37" s="122" t="s">
        <v>51</v>
      </c>
      <c r="E37" s="123">
        <v>75.545000000000002</v>
      </c>
      <c r="F37" s="124">
        <v>0</v>
      </c>
      <c r="G37" s="125">
        <f t="shared" si="4"/>
        <v>0</v>
      </c>
      <c r="H37" s="126">
        <v>3.8390000000000001E-2</v>
      </c>
      <c r="I37" s="127">
        <f t="shared" si="5"/>
        <v>2.9001725500000002</v>
      </c>
      <c r="J37" s="126">
        <v>0</v>
      </c>
      <c r="K37" s="127">
        <f t="shared" si="6"/>
        <v>0</v>
      </c>
      <c r="O37" s="118"/>
      <c r="Z37" s="118"/>
      <c r="AA37" s="118">
        <v>1</v>
      </c>
      <c r="AB37" s="118">
        <v>1</v>
      </c>
      <c r="AC37" s="118">
        <v>1</v>
      </c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28">
        <f t="shared" si="7"/>
        <v>0</v>
      </c>
      <c r="BA37" s="118"/>
      <c r="BB37" s="118"/>
      <c r="BC37" s="118"/>
      <c r="BD37" s="118"/>
      <c r="BE37" s="118"/>
      <c r="BF37" s="118"/>
      <c r="BG37" s="118"/>
      <c r="BH37" s="118"/>
      <c r="BI37" s="118"/>
      <c r="CA37" s="118">
        <v>1</v>
      </c>
      <c r="CB37" s="118">
        <v>1</v>
      </c>
      <c r="CZ37" s="81">
        <v>1</v>
      </c>
    </row>
    <row r="38" spans="1:104">
      <c r="A38" s="119">
        <v>23</v>
      </c>
      <c r="B38" s="120" t="s">
        <v>110</v>
      </c>
      <c r="C38" s="121" t="s">
        <v>111</v>
      </c>
      <c r="D38" s="122" t="s">
        <v>51</v>
      </c>
      <c r="E38" s="123">
        <v>383.5</v>
      </c>
      <c r="F38" s="124">
        <v>0</v>
      </c>
      <c r="G38" s="125">
        <f t="shared" si="4"/>
        <v>0</v>
      </c>
      <c r="H38" s="126">
        <v>3.8390000000000001E-2</v>
      </c>
      <c r="I38" s="127">
        <f t="shared" si="5"/>
        <v>14.722564999999999</v>
      </c>
      <c r="J38" s="126">
        <v>0</v>
      </c>
      <c r="K38" s="127">
        <f t="shared" si="6"/>
        <v>0</v>
      </c>
      <c r="O38" s="118"/>
      <c r="Z38" s="118"/>
      <c r="AA38" s="118">
        <v>1</v>
      </c>
      <c r="AB38" s="118">
        <v>1</v>
      </c>
      <c r="AC38" s="118">
        <v>1</v>
      </c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28">
        <f t="shared" si="7"/>
        <v>0</v>
      </c>
      <c r="BA38" s="118"/>
      <c r="BB38" s="118"/>
      <c r="BC38" s="118"/>
      <c r="BD38" s="118"/>
      <c r="BE38" s="118"/>
      <c r="BF38" s="118"/>
      <c r="BG38" s="118"/>
      <c r="BH38" s="118"/>
      <c r="BI38" s="118"/>
      <c r="CA38" s="118">
        <v>1</v>
      </c>
      <c r="CB38" s="118">
        <v>1</v>
      </c>
      <c r="CZ38" s="81">
        <v>1</v>
      </c>
    </row>
    <row r="39" spans="1:104" ht="22.5">
      <c r="A39" s="119">
        <v>24</v>
      </c>
      <c r="B39" s="120" t="s">
        <v>112</v>
      </c>
      <c r="C39" s="121" t="s">
        <v>113</v>
      </c>
      <c r="D39" s="122" t="s">
        <v>62</v>
      </c>
      <c r="E39" s="123">
        <v>37.5</v>
      </c>
      <c r="F39" s="124">
        <v>0</v>
      </c>
      <c r="G39" s="125">
        <f t="shared" si="4"/>
        <v>0</v>
      </c>
      <c r="H39" s="126">
        <v>1.1E-4</v>
      </c>
      <c r="I39" s="127">
        <f t="shared" si="5"/>
        <v>4.1250000000000002E-3</v>
      </c>
      <c r="J39" s="126">
        <v>0</v>
      </c>
      <c r="K39" s="127">
        <f t="shared" si="6"/>
        <v>0</v>
      </c>
      <c r="O39" s="118"/>
      <c r="Z39" s="118"/>
      <c r="AA39" s="118">
        <v>1</v>
      </c>
      <c r="AB39" s="118">
        <v>1</v>
      </c>
      <c r="AC39" s="118">
        <v>1</v>
      </c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28">
        <f t="shared" si="7"/>
        <v>0</v>
      </c>
      <c r="BA39" s="118"/>
      <c r="BB39" s="118"/>
      <c r="BC39" s="118"/>
      <c r="BD39" s="118"/>
      <c r="BE39" s="118"/>
      <c r="BF39" s="118"/>
      <c r="BG39" s="118"/>
      <c r="BH39" s="118"/>
      <c r="BI39" s="118"/>
      <c r="CA39" s="118">
        <v>1</v>
      </c>
      <c r="CB39" s="118">
        <v>1</v>
      </c>
      <c r="CZ39" s="81">
        <v>1</v>
      </c>
    </row>
    <row r="40" spans="1:104">
      <c r="A40" s="119">
        <v>25</v>
      </c>
      <c r="B40" s="120" t="s">
        <v>114</v>
      </c>
      <c r="C40" s="121" t="s">
        <v>115</v>
      </c>
      <c r="D40" s="122" t="s">
        <v>62</v>
      </c>
      <c r="E40" s="123">
        <v>84.4</v>
      </c>
      <c r="F40" s="124">
        <v>0</v>
      </c>
      <c r="G40" s="125">
        <f t="shared" si="4"/>
        <v>0</v>
      </c>
      <c r="H40" s="126">
        <v>0</v>
      </c>
      <c r="I40" s="127">
        <f t="shared" si="5"/>
        <v>0</v>
      </c>
      <c r="J40" s="126">
        <v>0</v>
      </c>
      <c r="K40" s="127">
        <f t="shared" si="6"/>
        <v>0</v>
      </c>
      <c r="O40" s="118"/>
      <c r="Z40" s="118"/>
      <c r="AA40" s="118">
        <v>1</v>
      </c>
      <c r="AB40" s="118">
        <v>1</v>
      </c>
      <c r="AC40" s="118">
        <v>1</v>
      </c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28">
        <f t="shared" si="7"/>
        <v>0</v>
      </c>
      <c r="BA40" s="118"/>
      <c r="BB40" s="118"/>
      <c r="BC40" s="118"/>
      <c r="BD40" s="118"/>
      <c r="BE40" s="118"/>
      <c r="BF40" s="118"/>
      <c r="BG40" s="118"/>
      <c r="BH40" s="118"/>
      <c r="BI40" s="118"/>
      <c r="CA40" s="118">
        <v>1</v>
      </c>
      <c r="CB40" s="118">
        <v>1</v>
      </c>
      <c r="CZ40" s="81">
        <v>1</v>
      </c>
    </row>
    <row r="41" spans="1:104" ht="22.5">
      <c r="A41" s="119">
        <v>26</v>
      </c>
      <c r="B41" s="120" t="s">
        <v>116</v>
      </c>
      <c r="C41" s="121" t="s">
        <v>117</v>
      </c>
      <c r="D41" s="122" t="s">
        <v>62</v>
      </c>
      <c r="E41" s="123">
        <v>37.5</v>
      </c>
      <c r="F41" s="124">
        <v>0</v>
      </c>
      <c r="G41" s="125">
        <f t="shared" si="4"/>
        <v>0</v>
      </c>
      <c r="H41" s="126">
        <v>0</v>
      </c>
      <c r="I41" s="127">
        <f t="shared" si="5"/>
        <v>0</v>
      </c>
      <c r="J41" s="126">
        <v>0</v>
      </c>
      <c r="K41" s="127">
        <f t="shared" si="6"/>
        <v>0</v>
      </c>
      <c r="O41" s="118"/>
      <c r="Z41" s="118"/>
      <c r="AA41" s="118">
        <v>1</v>
      </c>
      <c r="AB41" s="118">
        <v>1</v>
      </c>
      <c r="AC41" s="118">
        <v>1</v>
      </c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28">
        <f t="shared" si="7"/>
        <v>0</v>
      </c>
      <c r="BA41" s="118"/>
      <c r="BB41" s="118"/>
      <c r="BC41" s="118"/>
      <c r="BD41" s="118"/>
      <c r="BE41" s="118"/>
      <c r="BF41" s="118"/>
      <c r="BG41" s="118"/>
      <c r="BH41" s="118"/>
      <c r="BI41" s="118"/>
      <c r="CA41" s="118">
        <v>1</v>
      </c>
      <c r="CB41" s="118">
        <v>1</v>
      </c>
      <c r="CZ41" s="81">
        <v>1</v>
      </c>
    </row>
    <row r="42" spans="1:104">
      <c r="A42" s="119">
        <v>27</v>
      </c>
      <c r="B42" s="120" t="s">
        <v>118</v>
      </c>
      <c r="C42" s="121" t="s">
        <v>119</v>
      </c>
      <c r="D42" s="122" t="s">
        <v>51</v>
      </c>
      <c r="E42" s="123">
        <v>63.232500000000002</v>
      </c>
      <c r="F42" s="124">
        <v>0</v>
      </c>
      <c r="G42" s="125">
        <f t="shared" si="4"/>
        <v>0</v>
      </c>
      <c r="H42" s="126">
        <v>2.1430000000000001E-2</v>
      </c>
      <c r="I42" s="127">
        <f t="shared" si="5"/>
        <v>1.3550724750000001</v>
      </c>
      <c r="J42" s="126">
        <v>0</v>
      </c>
      <c r="K42" s="127">
        <f t="shared" si="6"/>
        <v>0</v>
      </c>
      <c r="O42" s="118"/>
      <c r="Z42" s="118"/>
      <c r="AA42" s="118">
        <v>1</v>
      </c>
      <c r="AB42" s="118">
        <v>1</v>
      </c>
      <c r="AC42" s="118">
        <v>1</v>
      </c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28">
        <f t="shared" si="7"/>
        <v>0</v>
      </c>
      <c r="BA42" s="118"/>
      <c r="BB42" s="118"/>
      <c r="BC42" s="118"/>
      <c r="BD42" s="118"/>
      <c r="BE42" s="118"/>
      <c r="BF42" s="118"/>
      <c r="BG42" s="118"/>
      <c r="BH42" s="118"/>
      <c r="BI42" s="118"/>
      <c r="CA42" s="118">
        <v>1</v>
      </c>
      <c r="CB42" s="118">
        <v>1</v>
      </c>
      <c r="CZ42" s="81">
        <v>1</v>
      </c>
    </row>
    <row r="43" spans="1:104">
      <c r="A43" s="119">
        <v>28</v>
      </c>
      <c r="B43" s="120" t="s">
        <v>120</v>
      </c>
      <c r="C43" s="121" t="s">
        <v>121</v>
      </c>
      <c r="D43" s="122" t="s">
        <v>51</v>
      </c>
      <c r="E43" s="123">
        <v>421.55250000000001</v>
      </c>
      <c r="F43" s="124">
        <v>0</v>
      </c>
      <c r="G43" s="125">
        <f t="shared" si="4"/>
        <v>0</v>
      </c>
      <c r="H43" s="126">
        <v>2.0000000000000002E-5</v>
      </c>
      <c r="I43" s="127">
        <f t="shared" si="5"/>
        <v>8.4310500000000007E-3</v>
      </c>
      <c r="J43" s="126">
        <v>0</v>
      </c>
      <c r="K43" s="127">
        <f t="shared" si="6"/>
        <v>0</v>
      </c>
      <c r="O43" s="118"/>
      <c r="Z43" s="118"/>
      <c r="AA43" s="118">
        <v>1</v>
      </c>
      <c r="AB43" s="118">
        <v>1</v>
      </c>
      <c r="AC43" s="118">
        <v>1</v>
      </c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28">
        <f t="shared" si="7"/>
        <v>0</v>
      </c>
      <c r="BA43" s="118"/>
      <c r="BB43" s="118"/>
      <c r="BC43" s="118"/>
      <c r="BD43" s="118"/>
      <c r="BE43" s="118"/>
      <c r="BF43" s="118"/>
      <c r="BG43" s="118"/>
      <c r="BH43" s="118"/>
      <c r="BI43" s="118"/>
      <c r="CA43" s="118">
        <v>1</v>
      </c>
      <c r="CB43" s="118">
        <v>1</v>
      </c>
      <c r="CZ43" s="81">
        <v>1</v>
      </c>
    </row>
    <row r="44" spans="1:104">
      <c r="A44" s="130" t="s">
        <v>52</v>
      </c>
      <c r="B44" s="131" t="s">
        <v>100</v>
      </c>
      <c r="C44" s="132" t="s">
        <v>101</v>
      </c>
      <c r="D44" s="133"/>
      <c r="E44" s="134"/>
      <c r="F44" s="134"/>
      <c r="G44" s="135">
        <f>SUM(G33:G43)</f>
        <v>0</v>
      </c>
      <c r="H44" s="136"/>
      <c r="I44" s="135">
        <f>SUM(I33:I43)</f>
        <v>21.269501874999996</v>
      </c>
      <c r="J44" s="137"/>
      <c r="K44" s="135">
        <f>SUM(K33:K43)</f>
        <v>0</v>
      </c>
      <c r="O44" s="118"/>
      <c r="X44" s="138">
        <f>K44</f>
        <v>0</v>
      </c>
      <c r="Y44" s="138">
        <f>I44</f>
        <v>21.269501874999996</v>
      </c>
      <c r="Z44" s="128">
        <f>G44</f>
        <v>0</v>
      </c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39"/>
      <c r="BB44" s="139"/>
      <c r="BC44" s="139"/>
      <c r="BD44" s="139"/>
      <c r="BE44" s="139"/>
      <c r="BF44" s="139"/>
      <c r="BG44" s="118"/>
      <c r="BH44" s="118"/>
      <c r="BI44" s="118"/>
    </row>
    <row r="45" spans="1:104" ht="14.25" customHeight="1">
      <c r="A45" s="108" t="s">
        <v>48</v>
      </c>
      <c r="B45" s="109" t="s">
        <v>122</v>
      </c>
      <c r="C45" s="110" t="s">
        <v>123</v>
      </c>
      <c r="D45" s="111"/>
      <c r="E45" s="112"/>
      <c r="F45" s="112"/>
      <c r="G45" s="113"/>
      <c r="H45" s="114"/>
      <c r="I45" s="115"/>
      <c r="J45" s="116"/>
      <c r="K45" s="117"/>
      <c r="O45" s="118"/>
    </row>
    <row r="46" spans="1:104">
      <c r="A46" s="119">
        <v>29</v>
      </c>
      <c r="B46" s="120" t="s">
        <v>124</v>
      </c>
      <c r="C46" s="121" t="s">
        <v>125</v>
      </c>
      <c r="D46" s="122" t="s">
        <v>65</v>
      </c>
      <c r="E46" s="123">
        <v>4.984</v>
      </c>
      <c r="F46" s="124">
        <v>0</v>
      </c>
      <c r="G46" s="125">
        <f>E46*F46</f>
        <v>0</v>
      </c>
      <c r="H46" s="126">
        <v>2.3785500000000002</v>
      </c>
      <c r="I46" s="127">
        <f>E46*H46</f>
        <v>11.854693200000002</v>
      </c>
      <c r="J46" s="126">
        <v>0</v>
      </c>
      <c r="K46" s="127">
        <f>E46*J46</f>
        <v>0</v>
      </c>
      <c r="O46" s="118"/>
      <c r="Z46" s="118"/>
      <c r="AA46" s="118">
        <v>1</v>
      </c>
      <c r="AB46" s="118">
        <v>1</v>
      </c>
      <c r="AC46" s="118">
        <v>1</v>
      </c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28">
        <f>G46</f>
        <v>0</v>
      </c>
      <c r="BA46" s="118"/>
      <c r="BB46" s="118"/>
      <c r="BC46" s="118"/>
      <c r="BD46" s="118"/>
      <c r="BE46" s="118"/>
      <c r="BF46" s="118"/>
      <c r="BG46" s="118"/>
      <c r="BH46" s="118"/>
      <c r="BI46" s="118"/>
      <c r="CA46" s="118">
        <v>1</v>
      </c>
      <c r="CB46" s="118">
        <v>1</v>
      </c>
      <c r="CZ46" s="81">
        <v>1</v>
      </c>
    </row>
    <row r="47" spans="1:104">
      <c r="A47" s="119">
        <v>30</v>
      </c>
      <c r="B47" s="120" t="s">
        <v>126</v>
      </c>
      <c r="C47" s="121" t="s">
        <v>127</v>
      </c>
      <c r="D47" s="122" t="s">
        <v>51</v>
      </c>
      <c r="E47" s="123">
        <v>27.6</v>
      </c>
      <c r="F47" s="124">
        <v>0</v>
      </c>
      <c r="G47" s="125">
        <f>E47*F47</f>
        <v>0</v>
      </c>
      <c r="H47" s="126">
        <v>0.64300000000000002</v>
      </c>
      <c r="I47" s="127">
        <f>E47*H47</f>
        <v>17.7468</v>
      </c>
      <c r="J47" s="126">
        <v>0</v>
      </c>
      <c r="K47" s="127">
        <f>E47*J47</f>
        <v>0</v>
      </c>
      <c r="O47" s="118"/>
      <c r="Z47" s="118"/>
      <c r="AA47" s="118">
        <v>1</v>
      </c>
      <c r="AB47" s="118">
        <v>1</v>
      </c>
      <c r="AC47" s="118">
        <v>1</v>
      </c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28">
        <f>G47</f>
        <v>0</v>
      </c>
      <c r="BA47" s="118"/>
      <c r="BB47" s="118"/>
      <c r="BC47" s="118"/>
      <c r="BD47" s="118"/>
      <c r="BE47" s="118"/>
      <c r="BF47" s="118"/>
      <c r="BG47" s="118"/>
      <c r="BH47" s="118"/>
      <c r="BI47" s="118"/>
      <c r="CA47" s="118">
        <v>1</v>
      </c>
      <c r="CB47" s="118">
        <v>1</v>
      </c>
      <c r="CZ47" s="81">
        <v>1</v>
      </c>
    </row>
    <row r="48" spans="1:104">
      <c r="A48" s="130" t="s">
        <v>52</v>
      </c>
      <c r="B48" s="131" t="s">
        <v>122</v>
      </c>
      <c r="C48" s="132" t="s">
        <v>123</v>
      </c>
      <c r="D48" s="133"/>
      <c r="E48" s="134"/>
      <c r="F48" s="134"/>
      <c r="G48" s="135">
        <f>SUM(G45:G47)</f>
        <v>0</v>
      </c>
      <c r="H48" s="136"/>
      <c r="I48" s="135">
        <f>SUM(I45:I47)</f>
        <v>29.6014932</v>
      </c>
      <c r="J48" s="137"/>
      <c r="K48" s="135">
        <f>SUM(K45:K47)</f>
        <v>0</v>
      </c>
      <c r="O48" s="118"/>
      <c r="X48" s="138">
        <f>K48</f>
        <v>0</v>
      </c>
      <c r="Y48" s="138">
        <f>I48</f>
        <v>29.6014932</v>
      </c>
      <c r="Z48" s="128">
        <f>G48</f>
        <v>0</v>
      </c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39"/>
      <c r="BB48" s="139"/>
      <c r="BC48" s="139"/>
      <c r="BD48" s="139"/>
      <c r="BE48" s="139"/>
      <c r="BF48" s="139"/>
      <c r="BG48" s="118"/>
      <c r="BH48" s="118"/>
      <c r="BI48" s="118"/>
    </row>
    <row r="49" spans="1:104" ht="14.25" customHeight="1">
      <c r="A49" s="108" t="s">
        <v>48</v>
      </c>
      <c r="B49" s="109" t="s">
        <v>128</v>
      </c>
      <c r="C49" s="110" t="s">
        <v>129</v>
      </c>
      <c r="D49" s="111"/>
      <c r="E49" s="112"/>
      <c r="F49" s="112"/>
      <c r="G49" s="113"/>
      <c r="H49" s="114"/>
      <c r="I49" s="115"/>
      <c r="J49" s="116"/>
      <c r="K49" s="117"/>
      <c r="O49" s="118"/>
    </row>
    <row r="50" spans="1:104" ht="33.75">
      <c r="A50" s="119">
        <v>31</v>
      </c>
      <c r="B50" s="120" t="s">
        <v>130</v>
      </c>
      <c r="C50" s="121" t="s">
        <v>131</v>
      </c>
      <c r="D50" s="122" t="s">
        <v>62</v>
      </c>
      <c r="E50" s="123">
        <v>37.5</v>
      </c>
      <c r="F50" s="124">
        <v>0</v>
      </c>
      <c r="G50" s="125">
        <f>E50*F50</f>
        <v>0</v>
      </c>
      <c r="H50" s="126">
        <v>7.4599999999999996E-3</v>
      </c>
      <c r="I50" s="127">
        <f>E50*H50</f>
        <v>0.27975</v>
      </c>
      <c r="J50" s="126">
        <v>0</v>
      </c>
      <c r="K50" s="127">
        <f>E50*J50</f>
        <v>0</v>
      </c>
      <c r="O50" s="118"/>
      <c r="Z50" s="118"/>
      <c r="AA50" s="118">
        <v>1</v>
      </c>
      <c r="AB50" s="118">
        <v>1</v>
      </c>
      <c r="AC50" s="118">
        <v>1</v>
      </c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28">
        <f>G50</f>
        <v>0</v>
      </c>
      <c r="BA50" s="118"/>
      <c r="BB50" s="118"/>
      <c r="BC50" s="118"/>
      <c r="BD50" s="118"/>
      <c r="BE50" s="118"/>
      <c r="BF50" s="118"/>
      <c r="BG50" s="118"/>
      <c r="BH50" s="118"/>
      <c r="BI50" s="118"/>
      <c r="CA50" s="118">
        <v>1</v>
      </c>
      <c r="CB50" s="118">
        <v>1</v>
      </c>
      <c r="CZ50" s="81">
        <v>1</v>
      </c>
    </row>
    <row r="51" spans="1:104">
      <c r="A51" s="130" t="s">
        <v>52</v>
      </c>
      <c r="B51" s="131" t="s">
        <v>128</v>
      </c>
      <c r="C51" s="132" t="s">
        <v>129</v>
      </c>
      <c r="D51" s="133"/>
      <c r="E51" s="134"/>
      <c r="F51" s="134"/>
      <c r="G51" s="135">
        <f>SUM(G49:G50)</f>
        <v>0</v>
      </c>
      <c r="H51" s="136"/>
      <c r="I51" s="135">
        <f>SUM(I49:I50)</f>
        <v>0.27975</v>
      </c>
      <c r="J51" s="137"/>
      <c r="K51" s="135">
        <f>SUM(K49:K50)</f>
        <v>0</v>
      </c>
      <c r="O51" s="118"/>
      <c r="X51" s="138">
        <f>K51</f>
        <v>0</v>
      </c>
      <c r="Y51" s="138">
        <f>I51</f>
        <v>0.27975</v>
      </c>
      <c r="Z51" s="128">
        <f>G51</f>
        <v>0</v>
      </c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39"/>
      <c r="BB51" s="139"/>
      <c r="BC51" s="139"/>
      <c r="BD51" s="139"/>
      <c r="BE51" s="139"/>
      <c r="BF51" s="139"/>
      <c r="BG51" s="118"/>
      <c r="BH51" s="118"/>
      <c r="BI51" s="118"/>
    </row>
    <row r="52" spans="1:104" ht="14.25" customHeight="1">
      <c r="A52" s="108" t="s">
        <v>48</v>
      </c>
      <c r="B52" s="109" t="s">
        <v>132</v>
      </c>
      <c r="C52" s="110" t="s">
        <v>133</v>
      </c>
      <c r="D52" s="111"/>
      <c r="E52" s="112"/>
      <c r="F52" s="112"/>
      <c r="G52" s="113"/>
      <c r="H52" s="114"/>
      <c r="I52" s="115"/>
      <c r="J52" s="116"/>
      <c r="K52" s="117"/>
      <c r="O52" s="118"/>
    </row>
    <row r="53" spans="1:104" ht="22.5">
      <c r="A53" s="119">
        <v>32</v>
      </c>
      <c r="B53" s="120" t="s">
        <v>134</v>
      </c>
      <c r="C53" s="121" t="s">
        <v>135</v>
      </c>
      <c r="D53" s="122" t="s">
        <v>62</v>
      </c>
      <c r="E53" s="123">
        <v>5</v>
      </c>
      <c r="F53" s="124">
        <v>0</v>
      </c>
      <c r="G53" s="125">
        <f>E53*F53</f>
        <v>0</v>
      </c>
      <c r="H53" s="126">
        <v>0.46178000000000002</v>
      </c>
      <c r="I53" s="127">
        <f>E53*H53</f>
        <v>2.3089</v>
      </c>
      <c r="J53" s="126">
        <v>0</v>
      </c>
      <c r="K53" s="127">
        <f>E53*J53</f>
        <v>0</v>
      </c>
      <c r="O53" s="118"/>
      <c r="Z53" s="118"/>
      <c r="AA53" s="118">
        <v>2</v>
      </c>
      <c r="AB53" s="118">
        <v>1</v>
      </c>
      <c r="AC53" s="118">
        <v>1</v>
      </c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28">
        <f>G53</f>
        <v>0</v>
      </c>
      <c r="BA53" s="118"/>
      <c r="BB53" s="118"/>
      <c r="BC53" s="118"/>
      <c r="BD53" s="118"/>
      <c r="BE53" s="118"/>
      <c r="BF53" s="118"/>
      <c r="BG53" s="118"/>
      <c r="BH53" s="118"/>
      <c r="BI53" s="118"/>
      <c r="CA53" s="118">
        <v>2</v>
      </c>
      <c r="CB53" s="118">
        <v>1</v>
      </c>
      <c r="CZ53" s="81">
        <v>1</v>
      </c>
    </row>
    <row r="54" spans="1:104" ht="22.5">
      <c r="A54" s="119">
        <v>33</v>
      </c>
      <c r="B54" s="120" t="s">
        <v>136</v>
      </c>
      <c r="C54" s="121" t="s">
        <v>137</v>
      </c>
      <c r="D54" s="122" t="s">
        <v>138</v>
      </c>
      <c r="E54" s="123">
        <v>1</v>
      </c>
      <c r="F54" s="124">
        <v>0</v>
      </c>
      <c r="G54" s="125">
        <f>E54*F54</f>
        <v>0</v>
      </c>
      <c r="H54" s="126">
        <v>0</v>
      </c>
      <c r="I54" s="127">
        <f>E54*H54</f>
        <v>0</v>
      </c>
      <c r="J54" s="126"/>
      <c r="K54" s="127">
        <f>E54*J54</f>
        <v>0</v>
      </c>
      <c r="O54" s="118"/>
      <c r="Z54" s="118"/>
      <c r="AA54" s="118">
        <v>12</v>
      </c>
      <c r="AB54" s="118">
        <v>0</v>
      </c>
      <c r="AC54" s="118">
        <v>75</v>
      </c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28">
        <f>G54</f>
        <v>0</v>
      </c>
      <c r="BA54" s="118"/>
      <c r="BB54" s="118"/>
      <c r="BC54" s="118"/>
      <c r="BD54" s="118"/>
      <c r="BE54" s="118"/>
      <c r="BF54" s="118"/>
      <c r="BG54" s="118"/>
      <c r="BH54" s="118"/>
      <c r="BI54" s="118"/>
      <c r="CA54" s="118">
        <v>12</v>
      </c>
      <c r="CB54" s="118">
        <v>0</v>
      </c>
      <c r="CZ54" s="81">
        <v>1</v>
      </c>
    </row>
    <row r="55" spans="1:104">
      <c r="A55" s="130" t="s">
        <v>52</v>
      </c>
      <c r="B55" s="131" t="s">
        <v>132</v>
      </c>
      <c r="C55" s="132" t="s">
        <v>133</v>
      </c>
      <c r="D55" s="133"/>
      <c r="E55" s="134"/>
      <c r="F55" s="134"/>
      <c r="G55" s="135">
        <f>SUM(G52:G54)</f>
        <v>0</v>
      </c>
      <c r="H55" s="136"/>
      <c r="I55" s="135">
        <f>SUM(I52:I54)</f>
        <v>2.3089</v>
      </c>
      <c r="J55" s="137"/>
      <c r="K55" s="135">
        <f>SUM(K52:K54)</f>
        <v>0</v>
      </c>
      <c r="O55" s="118"/>
      <c r="X55" s="138">
        <f>K55</f>
        <v>0</v>
      </c>
      <c r="Y55" s="138">
        <f>I55</f>
        <v>2.3089</v>
      </c>
      <c r="Z55" s="128">
        <f>G55</f>
        <v>0</v>
      </c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39"/>
      <c r="BB55" s="139"/>
      <c r="BC55" s="139"/>
      <c r="BD55" s="139"/>
      <c r="BE55" s="139"/>
      <c r="BF55" s="139"/>
      <c r="BG55" s="118"/>
      <c r="BH55" s="118"/>
      <c r="BI55" s="118"/>
    </row>
    <row r="56" spans="1:104" ht="14.25" customHeight="1">
      <c r="A56" s="108" t="s">
        <v>48</v>
      </c>
      <c r="B56" s="109" t="s">
        <v>139</v>
      </c>
      <c r="C56" s="110" t="s">
        <v>140</v>
      </c>
      <c r="D56" s="111"/>
      <c r="E56" s="112"/>
      <c r="F56" s="112"/>
      <c r="G56" s="113"/>
      <c r="H56" s="114"/>
      <c r="I56" s="115"/>
      <c r="J56" s="116"/>
      <c r="K56" s="117"/>
      <c r="O56" s="118"/>
    </row>
    <row r="57" spans="1:104" ht="22.5">
      <c r="A57" s="119">
        <v>34</v>
      </c>
      <c r="B57" s="120" t="s">
        <v>141</v>
      </c>
      <c r="C57" s="121" t="s">
        <v>142</v>
      </c>
      <c r="D57" s="122" t="s">
        <v>62</v>
      </c>
      <c r="E57" s="123">
        <v>46</v>
      </c>
      <c r="F57" s="124">
        <v>0</v>
      </c>
      <c r="G57" s="125">
        <f>E57*F57</f>
        <v>0</v>
      </c>
      <c r="H57" s="126">
        <v>0.11693000000000001</v>
      </c>
      <c r="I57" s="127">
        <f>E57*H57</f>
        <v>5.3787799999999999</v>
      </c>
      <c r="J57" s="126">
        <v>0</v>
      </c>
      <c r="K57" s="127">
        <f>E57*J57</f>
        <v>0</v>
      </c>
      <c r="O57" s="118"/>
      <c r="Z57" s="118"/>
      <c r="AA57" s="118">
        <v>1</v>
      </c>
      <c r="AB57" s="118">
        <v>1</v>
      </c>
      <c r="AC57" s="118">
        <v>1</v>
      </c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28">
        <f>G57</f>
        <v>0</v>
      </c>
      <c r="BA57" s="118"/>
      <c r="BB57" s="118"/>
      <c r="BC57" s="118"/>
      <c r="BD57" s="118"/>
      <c r="BE57" s="118"/>
      <c r="BF57" s="118"/>
      <c r="BG57" s="118"/>
      <c r="BH57" s="118"/>
      <c r="BI57" s="118"/>
      <c r="CA57" s="118">
        <v>1</v>
      </c>
      <c r="CB57" s="118">
        <v>1</v>
      </c>
      <c r="CZ57" s="81">
        <v>1</v>
      </c>
    </row>
    <row r="58" spans="1:104">
      <c r="A58" s="130" t="s">
        <v>52</v>
      </c>
      <c r="B58" s="131" t="s">
        <v>139</v>
      </c>
      <c r="C58" s="132" t="s">
        <v>140</v>
      </c>
      <c r="D58" s="133"/>
      <c r="E58" s="134"/>
      <c r="F58" s="134"/>
      <c r="G58" s="135">
        <f>SUM(G56:G57)</f>
        <v>0</v>
      </c>
      <c r="H58" s="136"/>
      <c r="I58" s="135">
        <f>SUM(I56:I57)</f>
        <v>5.3787799999999999</v>
      </c>
      <c r="J58" s="137"/>
      <c r="K58" s="135">
        <f>SUM(K56:K57)</f>
        <v>0</v>
      </c>
      <c r="O58" s="118"/>
      <c r="X58" s="138">
        <f>K58</f>
        <v>0</v>
      </c>
      <c r="Y58" s="138">
        <f>I58</f>
        <v>5.3787799999999999</v>
      </c>
      <c r="Z58" s="128">
        <f>G58</f>
        <v>0</v>
      </c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39"/>
      <c r="BB58" s="139"/>
      <c r="BC58" s="139"/>
      <c r="BD58" s="139"/>
      <c r="BE58" s="139"/>
      <c r="BF58" s="139"/>
      <c r="BG58" s="118"/>
      <c r="BH58" s="118"/>
      <c r="BI58" s="118"/>
    </row>
    <row r="59" spans="1:104" ht="14.25" customHeight="1">
      <c r="A59" s="108" t="s">
        <v>48</v>
      </c>
      <c r="B59" s="109" t="s">
        <v>143</v>
      </c>
      <c r="C59" s="110" t="s">
        <v>144</v>
      </c>
      <c r="D59" s="111"/>
      <c r="E59" s="112"/>
      <c r="F59" s="112"/>
      <c r="G59" s="113"/>
      <c r="H59" s="114"/>
      <c r="I59" s="115"/>
      <c r="J59" s="116"/>
      <c r="K59" s="117"/>
      <c r="O59" s="118"/>
    </row>
    <row r="60" spans="1:104" ht="22.5">
      <c r="A60" s="119">
        <v>35</v>
      </c>
      <c r="B60" s="120" t="s">
        <v>145</v>
      </c>
      <c r="C60" s="121" t="s">
        <v>146</v>
      </c>
      <c r="D60" s="122" t="s">
        <v>51</v>
      </c>
      <c r="E60" s="123">
        <v>500.37</v>
      </c>
      <c r="F60" s="124">
        <v>0</v>
      </c>
      <c r="G60" s="125">
        <f>E60*F60</f>
        <v>0</v>
      </c>
      <c r="H60" s="126">
        <v>1.8380000000000001E-2</v>
      </c>
      <c r="I60" s="127">
        <f>E60*H60</f>
        <v>9.1968005999999995</v>
      </c>
      <c r="J60" s="126">
        <v>0</v>
      </c>
      <c r="K60" s="127">
        <f>E60*J60</f>
        <v>0</v>
      </c>
      <c r="O60" s="118"/>
      <c r="Z60" s="118"/>
      <c r="AA60" s="118">
        <v>1</v>
      </c>
      <c r="AB60" s="118">
        <v>1</v>
      </c>
      <c r="AC60" s="118">
        <v>1</v>
      </c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28">
        <f>G60</f>
        <v>0</v>
      </c>
      <c r="BA60" s="118"/>
      <c r="BB60" s="118"/>
      <c r="BC60" s="118"/>
      <c r="BD60" s="118"/>
      <c r="BE60" s="118"/>
      <c r="BF60" s="118"/>
      <c r="BG60" s="118"/>
      <c r="BH60" s="118"/>
      <c r="BI60" s="118"/>
      <c r="CA60" s="118">
        <v>1</v>
      </c>
      <c r="CB60" s="118">
        <v>1</v>
      </c>
      <c r="CZ60" s="81">
        <v>1</v>
      </c>
    </row>
    <row r="61" spans="1:104" ht="22.5">
      <c r="A61" s="119">
        <v>36</v>
      </c>
      <c r="B61" s="120" t="s">
        <v>147</v>
      </c>
      <c r="C61" s="121" t="s">
        <v>148</v>
      </c>
      <c r="D61" s="122" t="s">
        <v>51</v>
      </c>
      <c r="E61" s="123">
        <v>500.37</v>
      </c>
      <c r="F61" s="124">
        <v>0</v>
      </c>
      <c r="G61" s="125">
        <f>E61*F61</f>
        <v>0</v>
      </c>
      <c r="H61" s="126">
        <v>8.4999999999999995E-4</v>
      </c>
      <c r="I61" s="127">
        <f>E61*H61</f>
        <v>0.42531449999999998</v>
      </c>
      <c r="J61" s="126">
        <v>0</v>
      </c>
      <c r="K61" s="127">
        <f>E61*J61</f>
        <v>0</v>
      </c>
      <c r="O61" s="118"/>
      <c r="Z61" s="118"/>
      <c r="AA61" s="118">
        <v>1</v>
      </c>
      <c r="AB61" s="118">
        <v>1</v>
      </c>
      <c r="AC61" s="118">
        <v>1</v>
      </c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28">
        <f>G61</f>
        <v>0</v>
      </c>
      <c r="BA61" s="118"/>
      <c r="BB61" s="118"/>
      <c r="BC61" s="118"/>
      <c r="BD61" s="118"/>
      <c r="BE61" s="118"/>
      <c r="BF61" s="118"/>
      <c r="BG61" s="118"/>
      <c r="BH61" s="118"/>
      <c r="BI61" s="118"/>
      <c r="CA61" s="118">
        <v>1</v>
      </c>
      <c r="CB61" s="118">
        <v>1</v>
      </c>
      <c r="CZ61" s="81">
        <v>1</v>
      </c>
    </row>
    <row r="62" spans="1:104" ht="22.5">
      <c r="A62" s="119">
        <v>37</v>
      </c>
      <c r="B62" s="120" t="s">
        <v>149</v>
      </c>
      <c r="C62" s="121" t="s">
        <v>150</v>
      </c>
      <c r="D62" s="122" t="s">
        <v>51</v>
      </c>
      <c r="E62" s="123">
        <v>500.37</v>
      </c>
      <c r="F62" s="124">
        <v>0</v>
      </c>
      <c r="G62" s="125">
        <f>E62*F62</f>
        <v>0</v>
      </c>
      <c r="H62" s="126">
        <v>0</v>
      </c>
      <c r="I62" s="127">
        <f>E62*H62</f>
        <v>0</v>
      </c>
      <c r="J62" s="126">
        <v>0</v>
      </c>
      <c r="K62" s="127">
        <f>E62*J62</f>
        <v>0</v>
      </c>
      <c r="O62" s="118"/>
      <c r="Z62" s="118"/>
      <c r="AA62" s="118">
        <v>1</v>
      </c>
      <c r="AB62" s="118">
        <v>1</v>
      </c>
      <c r="AC62" s="118">
        <v>1</v>
      </c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28">
        <f>G62</f>
        <v>0</v>
      </c>
      <c r="BA62" s="118"/>
      <c r="BB62" s="118"/>
      <c r="BC62" s="118"/>
      <c r="BD62" s="118"/>
      <c r="BE62" s="118"/>
      <c r="BF62" s="118"/>
      <c r="BG62" s="118"/>
      <c r="BH62" s="118"/>
      <c r="BI62" s="118"/>
      <c r="CA62" s="118">
        <v>1</v>
      </c>
      <c r="CB62" s="118">
        <v>1</v>
      </c>
      <c r="CZ62" s="81">
        <v>1</v>
      </c>
    </row>
    <row r="63" spans="1:104">
      <c r="A63" s="130" t="s">
        <v>52</v>
      </c>
      <c r="B63" s="131" t="s">
        <v>143</v>
      </c>
      <c r="C63" s="132" t="s">
        <v>144</v>
      </c>
      <c r="D63" s="133"/>
      <c r="E63" s="134"/>
      <c r="F63" s="134"/>
      <c r="G63" s="135">
        <f>SUM(G59:G62)</f>
        <v>0</v>
      </c>
      <c r="H63" s="136"/>
      <c r="I63" s="135">
        <f>SUM(I59:I62)</f>
        <v>9.6221151000000003</v>
      </c>
      <c r="J63" s="137"/>
      <c r="K63" s="135">
        <f>SUM(K59:K62)</f>
        <v>0</v>
      </c>
      <c r="O63" s="118"/>
      <c r="X63" s="138">
        <f>K63</f>
        <v>0</v>
      </c>
      <c r="Y63" s="138">
        <f>I63</f>
        <v>9.6221151000000003</v>
      </c>
      <c r="Z63" s="128">
        <f>G63</f>
        <v>0</v>
      </c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39"/>
      <c r="BB63" s="139"/>
      <c r="BC63" s="139"/>
      <c r="BD63" s="139"/>
      <c r="BE63" s="139"/>
      <c r="BF63" s="139"/>
      <c r="BG63" s="118"/>
      <c r="BH63" s="118"/>
      <c r="BI63" s="118"/>
    </row>
    <row r="64" spans="1:104" ht="14.25" customHeight="1">
      <c r="A64" s="108" t="s">
        <v>48</v>
      </c>
      <c r="B64" s="109" t="s">
        <v>151</v>
      </c>
      <c r="C64" s="110" t="s">
        <v>152</v>
      </c>
      <c r="D64" s="111"/>
      <c r="E64" s="112"/>
      <c r="F64" s="112"/>
      <c r="G64" s="113"/>
      <c r="H64" s="114"/>
      <c r="I64" s="115"/>
      <c r="J64" s="116"/>
      <c r="K64" s="117"/>
      <c r="O64" s="118"/>
    </row>
    <row r="65" spans="1:104">
      <c r="A65" s="119">
        <v>38</v>
      </c>
      <c r="B65" s="120" t="s">
        <v>153</v>
      </c>
      <c r="C65" s="121" t="s">
        <v>154</v>
      </c>
      <c r="D65" s="122" t="s">
        <v>51</v>
      </c>
      <c r="E65" s="123">
        <v>450.4</v>
      </c>
      <c r="F65" s="124">
        <v>0</v>
      </c>
      <c r="G65" s="125">
        <f>E65*F65</f>
        <v>0</v>
      </c>
      <c r="H65" s="126">
        <v>4.0000000000000003E-5</v>
      </c>
      <c r="I65" s="127">
        <f>E65*H65</f>
        <v>1.8016000000000001E-2</v>
      </c>
      <c r="J65" s="126">
        <v>0</v>
      </c>
      <c r="K65" s="127">
        <f>E65*J65</f>
        <v>0</v>
      </c>
      <c r="O65" s="118"/>
      <c r="Z65" s="118"/>
      <c r="AA65" s="118">
        <v>1</v>
      </c>
      <c r="AB65" s="118">
        <v>1</v>
      </c>
      <c r="AC65" s="118">
        <v>1</v>
      </c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28">
        <f>G65</f>
        <v>0</v>
      </c>
      <c r="BA65" s="118"/>
      <c r="BB65" s="118"/>
      <c r="BC65" s="118"/>
      <c r="BD65" s="118"/>
      <c r="BE65" s="118"/>
      <c r="BF65" s="118"/>
      <c r="BG65" s="118"/>
      <c r="BH65" s="118"/>
      <c r="BI65" s="118"/>
      <c r="CA65" s="118">
        <v>1</v>
      </c>
      <c r="CB65" s="118">
        <v>1</v>
      </c>
      <c r="CZ65" s="81">
        <v>1</v>
      </c>
    </row>
    <row r="66" spans="1:104" ht="22.5">
      <c r="A66" s="119">
        <v>39</v>
      </c>
      <c r="B66" s="120" t="s">
        <v>155</v>
      </c>
      <c r="C66" s="121" t="s">
        <v>156</v>
      </c>
      <c r="D66" s="122" t="s">
        <v>56</v>
      </c>
      <c r="E66" s="123">
        <v>40</v>
      </c>
      <c r="F66" s="124">
        <v>0</v>
      </c>
      <c r="G66" s="125">
        <f>E66*F66</f>
        <v>0</v>
      </c>
      <c r="H66" s="126">
        <v>0</v>
      </c>
      <c r="I66" s="127">
        <f>E66*H66</f>
        <v>0</v>
      </c>
      <c r="J66" s="126"/>
      <c r="K66" s="127">
        <f>E66*J66</f>
        <v>0</v>
      </c>
      <c r="O66" s="118"/>
      <c r="Z66" s="118"/>
      <c r="AA66" s="118">
        <v>12</v>
      </c>
      <c r="AB66" s="118">
        <v>0</v>
      </c>
      <c r="AC66" s="118">
        <v>74</v>
      </c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28">
        <f>G66</f>
        <v>0</v>
      </c>
      <c r="BA66" s="118"/>
      <c r="BB66" s="118"/>
      <c r="BC66" s="118"/>
      <c r="BD66" s="118"/>
      <c r="BE66" s="118"/>
      <c r="BF66" s="118"/>
      <c r="BG66" s="118"/>
      <c r="BH66" s="118"/>
      <c r="BI66" s="118"/>
      <c r="CA66" s="118">
        <v>12</v>
      </c>
      <c r="CB66" s="118">
        <v>0</v>
      </c>
      <c r="CZ66" s="81">
        <v>1</v>
      </c>
    </row>
    <row r="67" spans="1:104" ht="22.5">
      <c r="A67" s="119">
        <v>40</v>
      </c>
      <c r="B67" s="120" t="s">
        <v>157</v>
      </c>
      <c r="C67" s="121" t="s">
        <v>158</v>
      </c>
      <c r="D67" s="122" t="s">
        <v>138</v>
      </c>
      <c r="E67" s="123">
        <v>1</v>
      </c>
      <c r="F67" s="124">
        <v>0</v>
      </c>
      <c r="G67" s="125">
        <f>E67*F67</f>
        <v>0</v>
      </c>
      <c r="H67" s="126">
        <v>0</v>
      </c>
      <c r="I67" s="127">
        <f>E67*H67</f>
        <v>0</v>
      </c>
      <c r="J67" s="126"/>
      <c r="K67" s="127">
        <f>E67*J67</f>
        <v>0</v>
      </c>
      <c r="O67" s="118"/>
      <c r="Z67" s="118"/>
      <c r="AA67" s="118">
        <v>12</v>
      </c>
      <c r="AB67" s="118">
        <v>0</v>
      </c>
      <c r="AC67" s="118">
        <v>113</v>
      </c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28">
        <f>G67</f>
        <v>0</v>
      </c>
      <c r="BA67" s="118"/>
      <c r="BB67" s="118"/>
      <c r="BC67" s="118"/>
      <c r="BD67" s="118"/>
      <c r="BE67" s="118"/>
      <c r="BF67" s="118"/>
      <c r="BG67" s="118"/>
      <c r="BH67" s="118"/>
      <c r="BI67" s="118"/>
      <c r="CA67" s="118">
        <v>12</v>
      </c>
      <c r="CB67" s="118">
        <v>0</v>
      </c>
      <c r="CZ67" s="81">
        <v>1</v>
      </c>
    </row>
    <row r="68" spans="1:104" ht="22.5">
      <c r="A68" s="119">
        <v>41</v>
      </c>
      <c r="B68" s="120" t="s">
        <v>159</v>
      </c>
      <c r="C68" s="121" t="s">
        <v>160</v>
      </c>
      <c r="D68" s="122" t="s">
        <v>161</v>
      </c>
      <c r="E68" s="123">
        <v>1</v>
      </c>
      <c r="F68" s="124">
        <v>0</v>
      </c>
      <c r="G68" s="125">
        <f>E68*F68</f>
        <v>0</v>
      </c>
      <c r="H68" s="126">
        <v>0</v>
      </c>
      <c r="I68" s="127">
        <f>E68*H68</f>
        <v>0</v>
      </c>
      <c r="J68" s="126"/>
      <c r="K68" s="127">
        <f>E68*J68</f>
        <v>0</v>
      </c>
      <c r="O68" s="118"/>
      <c r="Z68" s="118"/>
      <c r="AA68" s="118">
        <v>12</v>
      </c>
      <c r="AB68" s="118">
        <v>0</v>
      </c>
      <c r="AC68" s="118">
        <v>114</v>
      </c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28">
        <f>G68</f>
        <v>0</v>
      </c>
      <c r="BA68" s="118"/>
      <c r="BB68" s="118"/>
      <c r="BC68" s="118"/>
      <c r="BD68" s="118"/>
      <c r="BE68" s="118"/>
      <c r="BF68" s="118"/>
      <c r="BG68" s="118"/>
      <c r="BH68" s="118"/>
      <c r="BI68" s="118"/>
      <c r="CA68" s="118">
        <v>12</v>
      </c>
      <c r="CB68" s="118">
        <v>0</v>
      </c>
      <c r="CZ68" s="81">
        <v>1</v>
      </c>
    </row>
    <row r="69" spans="1:104">
      <c r="A69" s="130" t="s">
        <v>52</v>
      </c>
      <c r="B69" s="131" t="s">
        <v>151</v>
      </c>
      <c r="C69" s="132" t="s">
        <v>152</v>
      </c>
      <c r="D69" s="133"/>
      <c r="E69" s="134"/>
      <c r="F69" s="134"/>
      <c r="G69" s="135">
        <f>SUM(G64:G68)</f>
        <v>0</v>
      </c>
      <c r="H69" s="136"/>
      <c r="I69" s="135">
        <f>SUM(I64:I68)</f>
        <v>1.8016000000000001E-2</v>
      </c>
      <c r="J69" s="137"/>
      <c r="K69" s="135">
        <f>SUM(K64:K68)</f>
        <v>0</v>
      </c>
      <c r="O69" s="118"/>
      <c r="X69" s="138">
        <f>K69</f>
        <v>0</v>
      </c>
      <c r="Y69" s="138">
        <f>I69</f>
        <v>1.8016000000000001E-2</v>
      </c>
      <c r="Z69" s="128">
        <f>G69</f>
        <v>0</v>
      </c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39"/>
      <c r="BB69" s="139"/>
      <c r="BC69" s="139"/>
      <c r="BD69" s="139"/>
      <c r="BE69" s="139"/>
      <c r="BF69" s="139"/>
      <c r="BG69" s="118"/>
      <c r="BH69" s="118"/>
      <c r="BI69" s="118"/>
    </row>
    <row r="70" spans="1:104" ht="14.25" customHeight="1">
      <c r="A70" s="108" t="s">
        <v>48</v>
      </c>
      <c r="B70" s="109" t="s">
        <v>162</v>
      </c>
      <c r="C70" s="110" t="s">
        <v>163</v>
      </c>
      <c r="D70" s="111"/>
      <c r="E70" s="112"/>
      <c r="F70" s="112"/>
      <c r="G70" s="113"/>
      <c r="H70" s="114"/>
      <c r="I70" s="115"/>
      <c r="J70" s="116"/>
      <c r="K70" s="117"/>
      <c r="O70" s="118"/>
    </row>
    <row r="71" spans="1:104" ht="22.5">
      <c r="A71" s="119">
        <v>42</v>
      </c>
      <c r="B71" s="120" t="s">
        <v>164</v>
      </c>
      <c r="C71" s="121" t="s">
        <v>165</v>
      </c>
      <c r="D71" s="122" t="s">
        <v>65</v>
      </c>
      <c r="E71" s="123">
        <v>0.40500000000000003</v>
      </c>
      <c r="F71" s="124">
        <v>0</v>
      </c>
      <c r="G71" s="125">
        <f t="shared" ref="G71:G77" si="8">E71*F71</f>
        <v>0</v>
      </c>
      <c r="H71" s="126">
        <v>0</v>
      </c>
      <c r="I71" s="127">
        <f t="shared" ref="I71:I77" si="9">E71*H71</f>
        <v>0</v>
      </c>
      <c r="J71" s="126">
        <v>-2.2000000000000002</v>
      </c>
      <c r="K71" s="127">
        <f t="shared" ref="K71:K77" si="10">E71*J71</f>
        <v>-0.89100000000000013</v>
      </c>
      <c r="O71" s="118"/>
      <c r="Z71" s="118"/>
      <c r="AA71" s="118">
        <v>1</v>
      </c>
      <c r="AB71" s="118">
        <v>1</v>
      </c>
      <c r="AC71" s="118">
        <v>1</v>
      </c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28">
        <f t="shared" ref="AZ71:AZ77" si="11">G71</f>
        <v>0</v>
      </c>
      <c r="BA71" s="118"/>
      <c r="BB71" s="118"/>
      <c r="BC71" s="118"/>
      <c r="BD71" s="118"/>
      <c r="BE71" s="118"/>
      <c r="BF71" s="118"/>
      <c r="BG71" s="118"/>
      <c r="BH71" s="118"/>
      <c r="BI71" s="118"/>
      <c r="CA71" s="118">
        <v>1</v>
      </c>
      <c r="CB71" s="118">
        <v>1</v>
      </c>
      <c r="CZ71" s="81">
        <v>1</v>
      </c>
    </row>
    <row r="72" spans="1:104" ht="22.5">
      <c r="A72" s="119">
        <v>43</v>
      </c>
      <c r="B72" s="120" t="s">
        <v>166</v>
      </c>
      <c r="C72" s="121" t="s">
        <v>167</v>
      </c>
      <c r="D72" s="122" t="s">
        <v>168</v>
      </c>
      <c r="E72" s="123">
        <v>59</v>
      </c>
      <c r="F72" s="124">
        <v>0</v>
      </c>
      <c r="G72" s="125">
        <f t="shared" si="8"/>
        <v>0</v>
      </c>
      <c r="H72" s="126">
        <v>0</v>
      </c>
      <c r="I72" s="127">
        <f t="shared" si="9"/>
        <v>0</v>
      </c>
      <c r="J72" s="126">
        <v>0</v>
      </c>
      <c r="K72" s="127">
        <f t="shared" si="10"/>
        <v>0</v>
      </c>
      <c r="O72" s="118"/>
      <c r="Z72" s="118"/>
      <c r="AA72" s="118">
        <v>1</v>
      </c>
      <c r="AB72" s="118">
        <v>1</v>
      </c>
      <c r="AC72" s="118">
        <v>1</v>
      </c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28">
        <f t="shared" si="11"/>
        <v>0</v>
      </c>
      <c r="BA72" s="118"/>
      <c r="BB72" s="118"/>
      <c r="BC72" s="118"/>
      <c r="BD72" s="118"/>
      <c r="BE72" s="118"/>
      <c r="BF72" s="118"/>
      <c r="BG72" s="118"/>
      <c r="BH72" s="118"/>
      <c r="BI72" s="118"/>
      <c r="CA72" s="118">
        <v>1</v>
      </c>
      <c r="CB72" s="118">
        <v>1</v>
      </c>
      <c r="CZ72" s="81">
        <v>1</v>
      </c>
    </row>
    <row r="73" spans="1:104" ht="22.5">
      <c r="A73" s="119">
        <v>44</v>
      </c>
      <c r="B73" s="120" t="s">
        <v>169</v>
      </c>
      <c r="C73" s="121" t="s">
        <v>170</v>
      </c>
      <c r="D73" s="122" t="s">
        <v>51</v>
      </c>
      <c r="E73" s="123">
        <v>57.545000000000002</v>
      </c>
      <c r="F73" s="124">
        <v>0</v>
      </c>
      <c r="G73" s="125">
        <f t="shared" si="8"/>
        <v>0</v>
      </c>
      <c r="H73" s="126">
        <v>9.2000000000000003E-4</v>
      </c>
      <c r="I73" s="127">
        <f t="shared" si="9"/>
        <v>5.2941400000000007E-2</v>
      </c>
      <c r="J73" s="126">
        <v>-2.7E-2</v>
      </c>
      <c r="K73" s="127">
        <f t="shared" si="10"/>
        <v>-1.553715</v>
      </c>
      <c r="O73" s="118"/>
      <c r="Z73" s="118"/>
      <c r="AA73" s="118">
        <v>1</v>
      </c>
      <c r="AB73" s="118">
        <v>1</v>
      </c>
      <c r="AC73" s="118">
        <v>1</v>
      </c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28">
        <f t="shared" si="11"/>
        <v>0</v>
      </c>
      <c r="BA73" s="118"/>
      <c r="BB73" s="118"/>
      <c r="BC73" s="118"/>
      <c r="BD73" s="118"/>
      <c r="BE73" s="118"/>
      <c r="BF73" s="118"/>
      <c r="BG73" s="118"/>
      <c r="BH73" s="118"/>
      <c r="BI73" s="118"/>
      <c r="CA73" s="118">
        <v>1</v>
      </c>
      <c r="CB73" s="118">
        <v>1</v>
      </c>
      <c r="CZ73" s="81">
        <v>1</v>
      </c>
    </row>
    <row r="74" spans="1:104" ht="22.5">
      <c r="A74" s="119">
        <v>45</v>
      </c>
      <c r="B74" s="120" t="s">
        <v>171</v>
      </c>
      <c r="C74" s="121" t="s">
        <v>172</v>
      </c>
      <c r="D74" s="122" t="s">
        <v>168</v>
      </c>
      <c r="E74" s="123">
        <v>2</v>
      </c>
      <c r="F74" s="124">
        <v>0</v>
      </c>
      <c r="G74" s="125">
        <f t="shared" si="8"/>
        <v>0</v>
      </c>
      <c r="H74" s="126">
        <v>0</v>
      </c>
      <c r="I74" s="127">
        <f t="shared" si="9"/>
        <v>0</v>
      </c>
      <c r="J74" s="126">
        <v>0</v>
      </c>
      <c r="K74" s="127">
        <f t="shared" si="10"/>
        <v>0</v>
      </c>
      <c r="O74" s="118"/>
      <c r="Z74" s="118"/>
      <c r="AA74" s="118">
        <v>1</v>
      </c>
      <c r="AB74" s="118">
        <v>1</v>
      </c>
      <c r="AC74" s="118">
        <v>1</v>
      </c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28">
        <f t="shared" si="11"/>
        <v>0</v>
      </c>
      <c r="BA74" s="118"/>
      <c r="BB74" s="118"/>
      <c r="BC74" s="118"/>
      <c r="BD74" s="118"/>
      <c r="BE74" s="118"/>
      <c r="BF74" s="118"/>
      <c r="BG74" s="118"/>
      <c r="BH74" s="118"/>
      <c r="BI74" s="118"/>
      <c r="CA74" s="118">
        <v>1</v>
      </c>
      <c r="CB74" s="118">
        <v>1</v>
      </c>
      <c r="CZ74" s="81">
        <v>1</v>
      </c>
    </row>
    <row r="75" spans="1:104" ht="22.5">
      <c r="A75" s="119">
        <v>46</v>
      </c>
      <c r="B75" s="120" t="s">
        <v>173</v>
      </c>
      <c r="C75" s="121" t="s">
        <v>174</v>
      </c>
      <c r="D75" s="122" t="s">
        <v>168</v>
      </c>
      <c r="E75" s="123">
        <v>3</v>
      </c>
      <c r="F75" s="124">
        <v>0</v>
      </c>
      <c r="G75" s="125">
        <f t="shared" si="8"/>
        <v>0</v>
      </c>
      <c r="H75" s="126">
        <v>0</v>
      </c>
      <c r="I75" s="127">
        <f t="shared" si="9"/>
        <v>0</v>
      </c>
      <c r="J75" s="126">
        <v>0</v>
      </c>
      <c r="K75" s="127">
        <f t="shared" si="10"/>
        <v>0</v>
      </c>
      <c r="O75" s="118"/>
      <c r="Z75" s="118"/>
      <c r="AA75" s="118">
        <v>1</v>
      </c>
      <c r="AB75" s="118">
        <v>1</v>
      </c>
      <c r="AC75" s="118">
        <v>1</v>
      </c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28">
        <f t="shared" si="11"/>
        <v>0</v>
      </c>
      <c r="BA75" s="118"/>
      <c r="BB75" s="118"/>
      <c r="BC75" s="118"/>
      <c r="BD75" s="118"/>
      <c r="BE75" s="118"/>
      <c r="BF75" s="118"/>
      <c r="BG75" s="118"/>
      <c r="BH75" s="118"/>
      <c r="BI75" s="118"/>
      <c r="CA75" s="118">
        <v>1</v>
      </c>
      <c r="CB75" s="118">
        <v>1</v>
      </c>
      <c r="CZ75" s="81">
        <v>1</v>
      </c>
    </row>
    <row r="76" spans="1:104" ht="22.5">
      <c r="A76" s="119">
        <v>47</v>
      </c>
      <c r="B76" s="120" t="s">
        <v>175</v>
      </c>
      <c r="C76" s="121" t="s">
        <v>176</v>
      </c>
      <c r="D76" s="122" t="s">
        <v>51</v>
      </c>
      <c r="E76" s="123">
        <v>11.182499999999999</v>
      </c>
      <c r="F76" s="124">
        <v>0</v>
      </c>
      <c r="G76" s="125">
        <f t="shared" si="8"/>
        <v>0</v>
      </c>
      <c r="H76" s="126">
        <v>1E-3</v>
      </c>
      <c r="I76" s="127">
        <f t="shared" si="9"/>
        <v>1.11825E-2</v>
      </c>
      <c r="J76" s="126">
        <v>-6.3E-2</v>
      </c>
      <c r="K76" s="127">
        <f t="shared" si="10"/>
        <v>-0.7044975</v>
      </c>
      <c r="O76" s="118"/>
      <c r="Z76" s="118"/>
      <c r="AA76" s="118">
        <v>1</v>
      </c>
      <c r="AB76" s="118">
        <v>1</v>
      </c>
      <c r="AC76" s="118">
        <v>1</v>
      </c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28">
        <f t="shared" si="11"/>
        <v>0</v>
      </c>
      <c r="BA76" s="118"/>
      <c r="BB76" s="118"/>
      <c r="BC76" s="118"/>
      <c r="BD76" s="118"/>
      <c r="BE76" s="118"/>
      <c r="BF76" s="118"/>
      <c r="BG76" s="118"/>
      <c r="BH76" s="118"/>
      <c r="BI76" s="118"/>
      <c r="CA76" s="118">
        <v>1</v>
      </c>
      <c r="CB76" s="118">
        <v>1</v>
      </c>
      <c r="CZ76" s="81">
        <v>1</v>
      </c>
    </row>
    <row r="77" spans="1:104">
      <c r="A77" s="119">
        <v>48</v>
      </c>
      <c r="B77" s="120" t="s">
        <v>177</v>
      </c>
      <c r="C77" s="121" t="s">
        <v>178</v>
      </c>
      <c r="D77" s="122" t="s">
        <v>62</v>
      </c>
      <c r="E77" s="123">
        <v>37.5</v>
      </c>
      <c r="F77" s="124">
        <v>0</v>
      </c>
      <c r="G77" s="125">
        <f t="shared" si="8"/>
        <v>0</v>
      </c>
      <c r="H77" s="126">
        <v>0</v>
      </c>
      <c r="I77" s="127">
        <f t="shared" si="9"/>
        <v>0</v>
      </c>
      <c r="J77" s="126">
        <v>-1.507E-2</v>
      </c>
      <c r="K77" s="127">
        <f t="shared" si="10"/>
        <v>-0.56512499999999999</v>
      </c>
      <c r="O77" s="118"/>
      <c r="Z77" s="118"/>
      <c r="AA77" s="118">
        <v>1</v>
      </c>
      <c r="AB77" s="118">
        <v>1</v>
      </c>
      <c r="AC77" s="118">
        <v>1</v>
      </c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28">
        <f t="shared" si="11"/>
        <v>0</v>
      </c>
      <c r="BA77" s="118"/>
      <c r="BB77" s="118"/>
      <c r="BC77" s="118"/>
      <c r="BD77" s="118"/>
      <c r="BE77" s="118"/>
      <c r="BF77" s="118"/>
      <c r="BG77" s="118"/>
      <c r="BH77" s="118"/>
      <c r="BI77" s="118"/>
      <c r="CA77" s="118">
        <v>1</v>
      </c>
      <c r="CB77" s="118">
        <v>1</v>
      </c>
      <c r="CZ77" s="81">
        <v>1</v>
      </c>
    </row>
    <row r="78" spans="1:104">
      <c r="A78" s="130" t="s">
        <v>52</v>
      </c>
      <c r="B78" s="131" t="s">
        <v>162</v>
      </c>
      <c r="C78" s="132" t="s">
        <v>163</v>
      </c>
      <c r="D78" s="133"/>
      <c r="E78" s="134"/>
      <c r="F78" s="134"/>
      <c r="G78" s="135">
        <f>SUM(G70:G77)</f>
        <v>0</v>
      </c>
      <c r="H78" s="136"/>
      <c r="I78" s="135">
        <f>SUM(I70:I77)</f>
        <v>6.4123900000000011E-2</v>
      </c>
      <c r="J78" s="137"/>
      <c r="K78" s="135">
        <f>SUM(K70:K77)</f>
        <v>-3.7143375000000001</v>
      </c>
      <c r="O78" s="118"/>
      <c r="X78" s="138">
        <f>K78</f>
        <v>-3.7143375000000001</v>
      </c>
      <c r="Y78" s="138">
        <f>I78</f>
        <v>6.4123900000000011E-2</v>
      </c>
      <c r="Z78" s="128">
        <f>G78</f>
        <v>0</v>
      </c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39"/>
      <c r="BB78" s="139"/>
      <c r="BC78" s="139"/>
      <c r="BD78" s="139"/>
      <c r="BE78" s="139"/>
      <c r="BF78" s="139"/>
      <c r="BG78" s="118"/>
      <c r="BH78" s="118"/>
      <c r="BI78" s="118"/>
    </row>
    <row r="79" spans="1:104" ht="14.25" customHeight="1">
      <c r="A79" s="108" t="s">
        <v>48</v>
      </c>
      <c r="B79" s="109" t="s">
        <v>179</v>
      </c>
      <c r="C79" s="110" t="s">
        <v>180</v>
      </c>
      <c r="D79" s="111"/>
      <c r="E79" s="112"/>
      <c r="F79" s="112"/>
      <c r="G79" s="113"/>
      <c r="H79" s="114"/>
      <c r="I79" s="115"/>
      <c r="J79" s="116"/>
      <c r="K79" s="117"/>
      <c r="O79" s="118"/>
    </row>
    <row r="80" spans="1:104">
      <c r="A80" s="119">
        <v>49</v>
      </c>
      <c r="B80" s="120" t="s">
        <v>181</v>
      </c>
      <c r="C80" s="121" t="s">
        <v>182</v>
      </c>
      <c r="D80" s="122" t="s">
        <v>62</v>
      </c>
      <c r="E80" s="123">
        <v>7.2</v>
      </c>
      <c r="F80" s="124">
        <v>0</v>
      </c>
      <c r="G80" s="125">
        <f>E80*F80</f>
        <v>0</v>
      </c>
      <c r="H80" s="126">
        <v>0</v>
      </c>
      <c r="I80" s="127">
        <f>E80*H80</f>
        <v>0</v>
      </c>
      <c r="J80" s="126">
        <v>-2.63E-3</v>
      </c>
      <c r="K80" s="127">
        <f>E80*J80</f>
        <v>-1.8936000000000001E-2</v>
      </c>
      <c r="O80" s="118"/>
      <c r="Z80" s="118"/>
      <c r="AA80" s="118">
        <v>1</v>
      </c>
      <c r="AB80" s="118">
        <v>1</v>
      </c>
      <c r="AC80" s="118">
        <v>1</v>
      </c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28">
        <f>G80</f>
        <v>0</v>
      </c>
      <c r="BA80" s="118"/>
      <c r="BB80" s="118"/>
      <c r="BC80" s="118"/>
      <c r="BD80" s="118"/>
      <c r="BE80" s="118"/>
      <c r="BF80" s="118"/>
      <c r="BG80" s="118"/>
      <c r="BH80" s="118"/>
      <c r="BI80" s="118"/>
      <c r="CA80" s="118">
        <v>1</v>
      </c>
      <c r="CB80" s="118">
        <v>1</v>
      </c>
      <c r="CZ80" s="81">
        <v>1</v>
      </c>
    </row>
    <row r="81" spans="1:104">
      <c r="A81" s="130" t="s">
        <v>52</v>
      </c>
      <c r="B81" s="131" t="s">
        <v>179</v>
      </c>
      <c r="C81" s="132" t="s">
        <v>180</v>
      </c>
      <c r="D81" s="133"/>
      <c r="E81" s="134"/>
      <c r="F81" s="134"/>
      <c r="G81" s="135">
        <f>SUM(G79:G80)</f>
        <v>0</v>
      </c>
      <c r="H81" s="136"/>
      <c r="I81" s="135">
        <f>SUM(I79:I80)</f>
        <v>0</v>
      </c>
      <c r="J81" s="137"/>
      <c r="K81" s="135">
        <f>SUM(K79:K80)</f>
        <v>-1.8936000000000001E-2</v>
      </c>
      <c r="O81" s="118"/>
      <c r="X81" s="138">
        <f>K81</f>
        <v>-1.8936000000000001E-2</v>
      </c>
      <c r="Y81" s="138">
        <f>I81</f>
        <v>0</v>
      </c>
      <c r="Z81" s="128">
        <f>G81</f>
        <v>0</v>
      </c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39"/>
      <c r="BB81" s="139"/>
      <c r="BC81" s="139"/>
      <c r="BD81" s="139"/>
      <c r="BE81" s="139"/>
      <c r="BF81" s="139"/>
      <c r="BG81" s="118"/>
      <c r="BH81" s="118"/>
      <c r="BI81" s="118"/>
    </row>
    <row r="82" spans="1:104" ht="14.25" customHeight="1">
      <c r="A82" s="108" t="s">
        <v>48</v>
      </c>
      <c r="B82" s="109" t="s">
        <v>183</v>
      </c>
      <c r="C82" s="110" t="s">
        <v>184</v>
      </c>
      <c r="D82" s="111"/>
      <c r="E82" s="112"/>
      <c r="F82" s="112"/>
      <c r="G82" s="113"/>
      <c r="H82" s="114"/>
      <c r="I82" s="115"/>
      <c r="J82" s="116"/>
      <c r="K82" s="117"/>
      <c r="O82" s="118"/>
    </row>
    <row r="83" spans="1:104" ht="22.5">
      <c r="A83" s="119">
        <v>50</v>
      </c>
      <c r="B83" s="120" t="s">
        <v>185</v>
      </c>
      <c r="C83" s="121" t="s">
        <v>186</v>
      </c>
      <c r="D83" s="122" t="s">
        <v>187</v>
      </c>
      <c r="E83" s="123">
        <v>10.0242735</v>
      </c>
      <c r="F83" s="124">
        <v>0</v>
      </c>
      <c r="G83" s="125">
        <f>E83*F83</f>
        <v>0</v>
      </c>
      <c r="H83" s="126">
        <v>0</v>
      </c>
      <c r="I83" s="127">
        <f>E83*H83</f>
        <v>0</v>
      </c>
      <c r="J83" s="126"/>
      <c r="K83" s="127">
        <f>E83*J83</f>
        <v>0</v>
      </c>
      <c r="O83" s="118"/>
      <c r="Z83" s="118"/>
      <c r="AA83" s="118">
        <v>8</v>
      </c>
      <c r="AB83" s="118">
        <v>0</v>
      </c>
      <c r="AC83" s="118">
        <v>3</v>
      </c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28">
        <f>G83</f>
        <v>0</v>
      </c>
      <c r="BA83" s="118"/>
      <c r="BB83" s="118"/>
      <c r="BC83" s="118"/>
      <c r="BD83" s="118"/>
      <c r="BE83" s="118"/>
      <c r="BF83" s="118"/>
      <c r="BG83" s="118"/>
      <c r="BH83" s="118"/>
      <c r="BI83" s="118"/>
      <c r="CA83" s="118">
        <v>8</v>
      </c>
      <c r="CB83" s="118">
        <v>0</v>
      </c>
      <c r="CZ83" s="81">
        <v>1</v>
      </c>
    </row>
    <row r="84" spans="1:104">
      <c r="A84" s="119">
        <v>51</v>
      </c>
      <c r="B84" s="120" t="s">
        <v>188</v>
      </c>
      <c r="C84" s="121" t="s">
        <v>189</v>
      </c>
      <c r="D84" s="122" t="s">
        <v>187</v>
      </c>
      <c r="E84" s="123">
        <v>10.0242735</v>
      </c>
      <c r="F84" s="124">
        <v>0</v>
      </c>
      <c r="G84" s="125">
        <f>E84*F84</f>
        <v>0</v>
      </c>
      <c r="H84" s="126">
        <v>0</v>
      </c>
      <c r="I84" s="127">
        <f>E84*H84</f>
        <v>0</v>
      </c>
      <c r="J84" s="126"/>
      <c r="K84" s="127">
        <f>E84*J84</f>
        <v>0</v>
      </c>
      <c r="O84" s="118"/>
      <c r="Z84" s="118"/>
      <c r="AA84" s="118">
        <v>8</v>
      </c>
      <c r="AB84" s="118">
        <v>0</v>
      </c>
      <c r="AC84" s="118">
        <v>3</v>
      </c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28">
        <f>G84</f>
        <v>0</v>
      </c>
      <c r="BA84" s="118"/>
      <c r="BB84" s="118"/>
      <c r="BC84" s="118"/>
      <c r="BD84" s="118"/>
      <c r="BE84" s="118"/>
      <c r="BF84" s="118"/>
      <c r="BG84" s="118"/>
      <c r="BH84" s="118"/>
      <c r="BI84" s="118"/>
      <c r="CA84" s="118">
        <v>8</v>
      </c>
      <c r="CB84" s="118">
        <v>0</v>
      </c>
      <c r="CZ84" s="81">
        <v>1</v>
      </c>
    </row>
    <row r="85" spans="1:104">
      <c r="A85" s="119">
        <v>52</v>
      </c>
      <c r="B85" s="120" t="s">
        <v>190</v>
      </c>
      <c r="C85" s="121" t="s">
        <v>191</v>
      </c>
      <c r="D85" s="122" t="s">
        <v>187</v>
      </c>
      <c r="E85" s="123">
        <v>10.0242735</v>
      </c>
      <c r="F85" s="124">
        <v>0</v>
      </c>
      <c r="G85" s="125">
        <f>E85*F85</f>
        <v>0</v>
      </c>
      <c r="H85" s="126">
        <v>0</v>
      </c>
      <c r="I85" s="127">
        <f>E85*H85</f>
        <v>0</v>
      </c>
      <c r="J85" s="126"/>
      <c r="K85" s="127">
        <f>E85*J85</f>
        <v>0</v>
      </c>
      <c r="O85" s="118"/>
      <c r="Z85" s="118"/>
      <c r="AA85" s="118">
        <v>8</v>
      </c>
      <c r="AB85" s="118">
        <v>0</v>
      </c>
      <c r="AC85" s="118">
        <v>3</v>
      </c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28">
        <f>G85</f>
        <v>0</v>
      </c>
      <c r="BA85" s="118"/>
      <c r="BB85" s="118"/>
      <c r="BC85" s="118"/>
      <c r="BD85" s="118"/>
      <c r="BE85" s="118"/>
      <c r="BF85" s="118"/>
      <c r="BG85" s="118"/>
      <c r="BH85" s="118"/>
      <c r="BI85" s="118"/>
      <c r="CA85" s="118">
        <v>8</v>
      </c>
      <c r="CB85" s="118">
        <v>0</v>
      </c>
      <c r="CZ85" s="81">
        <v>1</v>
      </c>
    </row>
    <row r="86" spans="1:104">
      <c r="A86" s="119">
        <v>53</v>
      </c>
      <c r="B86" s="120" t="s">
        <v>192</v>
      </c>
      <c r="C86" s="121" t="s">
        <v>193</v>
      </c>
      <c r="D86" s="122" t="s">
        <v>187</v>
      </c>
      <c r="E86" s="123">
        <v>10.0242735</v>
      </c>
      <c r="F86" s="124">
        <v>0</v>
      </c>
      <c r="G86" s="125">
        <f>E86*F86</f>
        <v>0</v>
      </c>
      <c r="H86" s="126">
        <v>0</v>
      </c>
      <c r="I86" s="127">
        <f>E86*H86</f>
        <v>0</v>
      </c>
      <c r="J86" s="126"/>
      <c r="K86" s="127">
        <f>E86*J86</f>
        <v>0</v>
      </c>
      <c r="O86" s="118"/>
      <c r="Z86" s="118"/>
      <c r="AA86" s="118">
        <v>8</v>
      </c>
      <c r="AB86" s="118">
        <v>0</v>
      </c>
      <c r="AC86" s="118">
        <v>3</v>
      </c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28">
        <f>G86</f>
        <v>0</v>
      </c>
      <c r="BA86" s="118"/>
      <c r="BB86" s="118"/>
      <c r="BC86" s="118"/>
      <c r="BD86" s="118"/>
      <c r="BE86" s="118"/>
      <c r="BF86" s="118"/>
      <c r="BG86" s="118"/>
      <c r="BH86" s="118"/>
      <c r="BI86" s="118"/>
      <c r="CA86" s="118">
        <v>8</v>
      </c>
      <c r="CB86" s="118">
        <v>0</v>
      </c>
      <c r="CZ86" s="81">
        <v>1</v>
      </c>
    </row>
    <row r="87" spans="1:104">
      <c r="A87" s="130" t="s">
        <v>52</v>
      </c>
      <c r="B87" s="131" t="s">
        <v>183</v>
      </c>
      <c r="C87" s="132" t="s">
        <v>184</v>
      </c>
      <c r="D87" s="133"/>
      <c r="E87" s="134"/>
      <c r="F87" s="134"/>
      <c r="G87" s="135">
        <f>SUM(G82:G86)</f>
        <v>0</v>
      </c>
      <c r="H87" s="136"/>
      <c r="I87" s="135">
        <f>SUM(I82:I86)</f>
        <v>0</v>
      </c>
      <c r="J87" s="137"/>
      <c r="K87" s="135">
        <f>SUM(K82:K86)</f>
        <v>0</v>
      </c>
      <c r="O87" s="118"/>
      <c r="X87" s="138">
        <f>K87</f>
        <v>0</v>
      </c>
      <c r="Y87" s="138">
        <f>I87</f>
        <v>0</v>
      </c>
      <c r="Z87" s="128">
        <f>G87</f>
        <v>0</v>
      </c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39"/>
      <c r="BB87" s="139"/>
      <c r="BC87" s="139"/>
      <c r="BD87" s="139"/>
      <c r="BE87" s="139"/>
      <c r="BF87" s="139"/>
      <c r="BG87" s="118"/>
      <c r="BH87" s="118"/>
      <c r="BI87" s="118"/>
    </row>
    <row r="88" spans="1:104" ht="14.25" customHeight="1">
      <c r="A88" s="108" t="s">
        <v>48</v>
      </c>
      <c r="B88" s="109" t="s">
        <v>194</v>
      </c>
      <c r="C88" s="110" t="s">
        <v>195</v>
      </c>
      <c r="D88" s="111"/>
      <c r="E88" s="112"/>
      <c r="F88" s="112"/>
      <c r="G88" s="113"/>
      <c r="H88" s="114"/>
      <c r="I88" s="115"/>
      <c r="J88" s="116"/>
      <c r="K88" s="117"/>
      <c r="O88" s="118"/>
    </row>
    <row r="89" spans="1:104">
      <c r="A89" s="119">
        <v>54</v>
      </c>
      <c r="B89" s="120" t="s">
        <v>196</v>
      </c>
      <c r="C89" s="121" t="s">
        <v>197</v>
      </c>
      <c r="D89" s="122" t="s">
        <v>187</v>
      </c>
      <c r="E89" s="123">
        <v>160.60165277499999</v>
      </c>
      <c r="F89" s="124">
        <v>0</v>
      </c>
      <c r="G89" s="125">
        <f>E89*F89</f>
        <v>0</v>
      </c>
      <c r="H89" s="126">
        <v>0</v>
      </c>
      <c r="I89" s="127">
        <f>E89*H89</f>
        <v>0</v>
      </c>
      <c r="J89" s="126"/>
      <c r="K89" s="127">
        <f>E89*J89</f>
        <v>0</v>
      </c>
      <c r="O89" s="118"/>
      <c r="Z89" s="118"/>
      <c r="AA89" s="118">
        <v>7</v>
      </c>
      <c r="AB89" s="118">
        <v>1</v>
      </c>
      <c r="AC89" s="118">
        <v>2</v>
      </c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28">
        <f>G89</f>
        <v>0</v>
      </c>
      <c r="BA89" s="118"/>
      <c r="BB89" s="118"/>
      <c r="BC89" s="118"/>
      <c r="BD89" s="118"/>
      <c r="BE89" s="118"/>
      <c r="BF89" s="118"/>
      <c r="BG89" s="118"/>
      <c r="BH89" s="118"/>
      <c r="BI89" s="118"/>
      <c r="CA89" s="118">
        <v>7</v>
      </c>
      <c r="CB89" s="118">
        <v>1</v>
      </c>
      <c r="CZ89" s="81">
        <v>1</v>
      </c>
    </row>
    <row r="90" spans="1:104">
      <c r="A90" s="130" t="s">
        <v>52</v>
      </c>
      <c r="B90" s="131" t="s">
        <v>194</v>
      </c>
      <c r="C90" s="132" t="s">
        <v>195</v>
      </c>
      <c r="D90" s="133"/>
      <c r="E90" s="134"/>
      <c r="F90" s="134"/>
      <c r="G90" s="135">
        <f>SUM(G88:G89)</f>
        <v>0</v>
      </c>
      <c r="H90" s="136"/>
      <c r="I90" s="135">
        <f>SUM(I88:I89)</f>
        <v>0</v>
      </c>
      <c r="J90" s="137"/>
      <c r="K90" s="135">
        <f>SUM(K88:K89)</f>
        <v>0</v>
      </c>
      <c r="O90" s="118"/>
      <c r="X90" s="138">
        <f>K90</f>
        <v>0</v>
      </c>
      <c r="Y90" s="138">
        <f>I90</f>
        <v>0</v>
      </c>
      <c r="Z90" s="128">
        <f>G90</f>
        <v>0</v>
      </c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39"/>
      <c r="BB90" s="139"/>
      <c r="BC90" s="139"/>
      <c r="BD90" s="139"/>
      <c r="BE90" s="139"/>
      <c r="BF90" s="139"/>
      <c r="BG90" s="118"/>
      <c r="BH90" s="118"/>
      <c r="BI90" s="118"/>
    </row>
    <row r="91" spans="1:104" ht="14.25" customHeight="1">
      <c r="A91" s="108" t="s">
        <v>48</v>
      </c>
      <c r="B91" s="109" t="s">
        <v>198</v>
      </c>
      <c r="C91" s="110" t="s">
        <v>199</v>
      </c>
      <c r="D91" s="111"/>
      <c r="E91" s="112"/>
      <c r="F91" s="112"/>
      <c r="G91" s="113"/>
      <c r="H91" s="114"/>
      <c r="I91" s="115"/>
      <c r="J91" s="116"/>
      <c r="K91" s="117"/>
      <c r="O91" s="118"/>
    </row>
    <row r="92" spans="1:104" ht="22.5">
      <c r="A92" s="119">
        <v>55</v>
      </c>
      <c r="B92" s="120" t="s">
        <v>200</v>
      </c>
      <c r="C92" s="121" t="s">
        <v>201</v>
      </c>
      <c r="D92" s="122" t="s">
        <v>51</v>
      </c>
      <c r="E92" s="123">
        <v>156.47999999999999</v>
      </c>
      <c r="F92" s="124">
        <v>0</v>
      </c>
      <c r="G92" s="125">
        <f>E92*F92</f>
        <v>0</v>
      </c>
      <c r="H92" s="126">
        <v>6.8000000000000005E-4</v>
      </c>
      <c r="I92" s="127">
        <f>E92*H92</f>
        <v>0.1064064</v>
      </c>
      <c r="J92" s="126">
        <v>0</v>
      </c>
      <c r="K92" s="127">
        <f>E92*J92</f>
        <v>0</v>
      </c>
      <c r="O92" s="118"/>
      <c r="Z92" s="118"/>
      <c r="AA92" s="118">
        <v>1</v>
      </c>
      <c r="AB92" s="118">
        <v>7</v>
      </c>
      <c r="AC92" s="118">
        <v>7</v>
      </c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28">
        <f>G92</f>
        <v>0</v>
      </c>
      <c r="BA92" s="118"/>
      <c r="BB92" s="118"/>
      <c r="BC92" s="118"/>
      <c r="BD92" s="118"/>
      <c r="BE92" s="118"/>
      <c r="BF92" s="118"/>
      <c r="BG92" s="118"/>
      <c r="BH92" s="118"/>
      <c r="BI92" s="118"/>
      <c r="CA92" s="118">
        <v>1</v>
      </c>
      <c r="CB92" s="118">
        <v>7</v>
      </c>
      <c r="CZ92" s="81">
        <v>2</v>
      </c>
    </row>
    <row r="93" spans="1:104" ht="22.5">
      <c r="A93" s="119">
        <v>56</v>
      </c>
      <c r="B93" s="120" t="s">
        <v>202</v>
      </c>
      <c r="C93" s="121" t="s">
        <v>203</v>
      </c>
      <c r="D93" s="122" t="s">
        <v>187</v>
      </c>
      <c r="E93" s="123">
        <v>0.1064064</v>
      </c>
      <c r="F93" s="124">
        <v>0</v>
      </c>
      <c r="G93" s="125">
        <f>E93*F93</f>
        <v>0</v>
      </c>
      <c r="H93" s="126">
        <v>0</v>
      </c>
      <c r="I93" s="127">
        <f>E93*H93</f>
        <v>0</v>
      </c>
      <c r="J93" s="126"/>
      <c r="K93" s="127">
        <f>E93*J93</f>
        <v>0</v>
      </c>
      <c r="O93" s="118"/>
      <c r="Z93" s="118"/>
      <c r="AA93" s="118">
        <v>7</v>
      </c>
      <c r="AB93" s="118">
        <v>1001</v>
      </c>
      <c r="AC93" s="118">
        <v>5</v>
      </c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28">
        <f>G93</f>
        <v>0</v>
      </c>
      <c r="BA93" s="118"/>
      <c r="BB93" s="118"/>
      <c r="BC93" s="118"/>
      <c r="BD93" s="118"/>
      <c r="BE93" s="118"/>
      <c r="BF93" s="118"/>
      <c r="BG93" s="118"/>
      <c r="BH93" s="118"/>
      <c r="BI93" s="118"/>
      <c r="CA93" s="118">
        <v>7</v>
      </c>
      <c r="CB93" s="118">
        <v>1001</v>
      </c>
      <c r="CZ93" s="81">
        <v>2</v>
      </c>
    </row>
    <row r="94" spans="1:104">
      <c r="A94" s="130" t="s">
        <v>52</v>
      </c>
      <c r="B94" s="131" t="s">
        <v>198</v>
      </c>
      <c r="C94" s="132" t="s">
        <v>199</v>
      </c>
      <c r="D94" s="133"/>
      <c r="E94" s="134"/>
      <c r="F94" s="134"/>
      <c r="G94" s="135">
        <f>SUM(G91:G93)</f>
        <v>0</v>
      </c>
      <c r="H94" s="136"/>
      <c r="I94" s="135">
        <f>SUM(I91:I93)</f>
        <v>0.1064064</v>
      </c>
      <c r="J94" s="137"/>
      <c r="K94" s="135">
        <f>SUM(K91:K93)</f>
        <v>0</v>
      </c>
      <c r="O94" s="118"/>
      <c r="X94" s="138">
        <f>K94</f>
        <v>0</v>
      </c>
      <c r="Y94" s="138">
        <f>I94</f>
        <v>0.1064064</v>
      </c>
      <c r="Z94" s="128">
        <f>G94</f>
        <v>0</v>
      </c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39"/>
      <c r="BB94" s="139"/>
      <c r="BC94" s="139"/>
      <c r="BD94" s="139"/>
      <c r="BE94" s="139"/>
      <c r="BF94" s="139"/>
      <c r="BG94" s="118"/>
      <c r="BH94" s="118"/>
      <c r="BI94" s="118"/>
    </row>
    <row r="95" spans="1:104" ht="14.25" customHeight="1">
      <c r="A95" s="108" t="s">
        <v>48</v>
      </c>
      <c r="B95" s="109" t="s">
        <v>204</v>
      </c>
      <c r="C95" s="110" t="s">
        <v>205</v>
      </c>
      <c r="D95" s="111"/>
      <c r="E95" s="112"/>
      <c r="F95" s="112"/>
      <c r="G95" s="113"/>
      <c r="H95" s="114"/>
      <c r="I95" s="115"/>
      <c r="J95" s="116"/>
      <c r="K95" s="117"/>
      <c r="O95" s="118"/>
    </row>
    <row r="96" spans="1:104">
      <c r="A96" s="119">
        <v>57</v>
      </c>
      <c r="B96" s="120" t="s">
        <v>206</v>
      </c>
      <c r="C96" s="121" t="s">
        <v>207</v>
      </c>
      <c r="D96" s="122" t="s">
        <v>51</v>
      </c>
      <c r="E96" s="123">
        <v>9</v>
      </c>
      <c r="F96" s="124">
        <v>0</v>
      </c>
      <c r="G96" s="125">
        <f>E96*F96</f>
        <v>0</v>
      </c>
      <c r="H96" s="126">
        <v>8.1600000000000006E-3</v>
      </c>
      <c r="I96" s="127">
        <f>E96*H96</f>
        <v>7.3440000000000005E-2</v>
      </c>
      <c r="J96" s="126">
        <v>0</v>
      </c>
      <c r="K96" s="127">
        <f>E96*J96</f>
        <v>0</v>
      </c>
      <c r="O96" s="118"/>
      <c r="Z96" s="118"/>
      <c r="AA96" s="118">
        <v>1</v>
      </c>
      <c r="AB96" s="118">
        <v>7</v>
      </c>
      <c r="AC96" s="118">
        <v>7</v>
      </c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28">
        <f>G96</f>
        <v>0</v>
      </c>
      <c r="BA96" s="118"/>
      <c r="BB96" s="118"/>
      <c r="BC96" s="118"/>
      <c r="BD96" s="118"/>
      <c r="BE96" s="118"/>
      <c r="BF96" s="118"/>
      <c r="BG96" s="118"/>
      <c r="BH96" s="118"/>
      <c r="BI96" s="118"/>
      <c r="CA96" s="118">
        <v>1</v>
      </c>
      <c r="CB96" s="118">
        <v>7</v>
      </c>
      <c r="CZ96" s="81">
        <v>2</v>
      </c>
    </row>
    <row r="97" spans="1:104">
      <c r="A97" s="119">
        <v>58</v>
      </c>
      <c r="B97" s="120" t="s">
        <v>208</v>
      </c>
      <c r="C97" s="121" t="s">
        <v>209</v>
      </c>
      <c r="D97" s="122" t="s">
        <v>51</v>
      </c>
      <c r="E97" s="123">
        <v>10.8</v>
      </c>
      <c r="F97" s="124">
        <v>0</v>
      </c>
      <c r="G97" s="125">
        <f>E97*F97</f>
        <v>0</v>
      </c>
      <c r="H97" s="126">
        <v>5.2999999999999998E-4</v>
      </c>
      <c r="I97" s="127">
        <f>E97*H97</f>
        <v>5.7239999999999999E-3</v>
      </c>
      <c r="J97" s="126">
        <v>0</v>
      </c>
      <c r="K97" s="127">
        <f>E97*J97</f>
        <v>0</v>
      </c>
      <c r="O97" s="118"/>
      <c r="Z97" s="118"/>
      <c r="AA97" s="118">
        <v>1</v>
      </c>
      <c r="AB97" s="118">
        <v>7</v>
      </c>
      <c r="AC97" s="118">
        <v>7</v>
      </c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28">
        <f>G97</f>
        <v>0</v>
      </c>
      <c r="BA97" s="118"/>
      <c r="BB97" s="118"/>
      <c r="BC97" s="118"/>
      <c r="BD97" s="118"/>
      <c r="BE97" s="118"/>
      <c r="BF97" s="118"/>
      <c r="BG97" s="118"/>
      <c r="BH97" s="118"/>
      <c r="BI97" s="118"/>
      <c r="CA97" s="118">
        <v>1</v>
      </c>
      <c r="CB97" s="118">
        <v>7</v>
      </c>
      <c r="CZ97" s="81">
        <v>2</v>
      </c>
    </row>
    <row r="98" spans="1:104">
      <c r="A98" s="119">
        <v>59</v>
      </c>
      <c r="B98" s="120" t="s">
        <v>210</v>
      </c>
      <c r="C98" s="121" t="s">
        <v>211</v>
      </c>
      <c r="D98" s="122" t="s">
        <v>65</v>
      </c>
      <c r="E98" s="123">
        <v>30.599</v>
      </c>
      <c r="F98" s="124">
        <v>0</v>
      </c>
      <c r="G98" s="125">
        <f>E98*F98</f>
        <v>0</v>
      </c>
      <c r="H98" s="126">
        <v>0.05</v>
      </c>
      <c r="I98" s="127">
        <f>E98*H98</f>
        <v>1.5299500000000001</v>
      </c>
      <c r="J98" s="126">
        <v>0</v>
      </c>
      <c r="K98" s="127">
        <f>E98*J98</f>
        <v>0</v>
      </c>
      <c r="O98" s="118"/>
      <c r="Z98" s="118"/>
      <c r="AA98" s="118">
        <v>1</v>
      </c>
      <c r="AB98" s="118">
        <v>7</v>
      </c>
      <c r="AC98" s="118">
        <v>7</v>
      </c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28">
        <f>G98</f>
        <v>0</v>
      </c>
      <c r="BA98" s="118"/>
      <c r="BB98" s="118"/>
      <c r="BC98" s="118"/>
      <c r="BD98" s="118"/>
      <c r="BE98" s="118"/>
      <c r="BF98" s="118"/>
      <c r="BG98" s="118"/>
      <c r="BH98" s="118"/>
      <c r="BI98" s="118"/>
      <c r="CA98" s="118">
        <v>1</v>
      </c>
      <c r="CB98" s="118">
        <v>7</v>
      </c>
      <c r="CZ98" s="81">
        <v>2</v>
      </c>
    </row>
    <row r="99" spans="1:104">
      <c r="A99" s="119">
        <v>60</v>
      </c>
      <c r="B99" s="120" t="s">
        <v>212</v>
      </c>
      <c r="C99" s="121" t="s">
        <v>213</v>
      </c>
      <c r="D99" s="122" t="s">
        <v>65</v>
      </c>
      <c r="E99" s="123">
        <v>6.21</v>
      </c>
      <c r="F99" s="124">
        <v>0</v>
      </c>
      <c r="G99" s="125">
        <f>E99*F99</f>
        <v>0</v>
      </c>
      <c r="H99" s="126">
        <v>0.05</v>
      </c>
      <c r="I99" s="127">
        <f>E99*H99</f>
        <v>0.3105</v>
      </c>
      <c r="J99" s="126">
        <v>0</v>
      </c>
      <c r="K99" s="127">
        <f>E99*J99</f>
        <v>0</v>
      </c>
      <c r="O99" s="118"/>
      <c r="Z99" s="118"/>
      <c r="AA99" s="118">
        <v>1</v>
      </c>
      <c r="AB99" s="118">
        <v>7</v>
      </c>
      <c r="AC99" s="118">
        <v>7</v>
      </c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28">
        <f>G99</f>
        <v>0</v>
      </c>
      <c r="BA99" s="118"/>
      <c r="BB99" s="118"/>
      <c r="BC99" s="118"/>
      <c r="BD99" s="118"/>
      <c r="BE99" s="118"/>
      <c r="BF99" s="118"/>
      <c r="BG99" s="118"/>
      <c r="BH99" s="118"/>
      <c r="BI99" s="118"/>
      <c r="CA99" s="118">
        <v>1</v>
      </c>
      <c r="CB99" s="118">
        <v>7</v>
      </c>
      <c r="CZ99" s="81">
        <v>2</v>
      </c>
    </row>
    <row r="100" spans="1:104">
      <c r="A100" s="119">
        <v>61</v>
      </c>
      <c r="B100" s="120" t="s">
        <v>214</v>
      </c>
      <c r="C100" s="121" t="s">
        <v>215</v>
      </c>
      <c r="D100" s="122" t="s">
        <v>187</v>
      </c>
      <c r="E100" s="123">
        <v>1.9196139999999999</v>
      </c>
      <c r="F100" s="124">
        <v>0</v>
      </c>
      <c r="G100" s="125">
        <f>E100*F100</f>
        <v>0</v>
      </c>
      <c r="H100" s="126">
        <v>0</v>
      </c>
      <c r="I100" s="127">
        <f>E100*H100</f>
        <v>0</v>
      </c>
      <c r="J100" s="126"/>
      <c r="K100" s="127">
        <f>E100*J100</f>
        <v>0</v>
      </c>
      <c r="O100" s="118"/>
      <c r="Z100" s="118"/>
      <c r="AA100" s="118">
        <v>7</v>
      </c>
      <c r="AB100" s="118">
        <v>1001</v>
      </c>
      <c r="AC100" s="118">
        <v>5</v>
      </c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28">
        <f>G100</f>
        <v>0</v>
      </c>
      <c r="BA100" s="118"/>
      <c r="BB100" s="118"/>
      <c r="BC100" s="118"/>
      <c r="BD100" s="118"/>
      <c r="BE100" s="118"/>
      <c r="BF100" s="118"/>
      <c r="BG100" s="118"/>
      <c r="BH100" s="118"/>
      <c r="BI100" s="118"/>
      <c r="CA100" s="118">
        <v>7</v>
      </c>
      <c r="CB100" s="118">
        <v>1001</v>
      </c>
      <c r="CZ100" s="81">
        <v>2</v>
      </c>
    </row>
    <row r="101" spans="1:104">
      <c r="A101" s="130" t="s">
        <v>52</v>
      </c>
      <c r="B101" s="131" t="s">
        <v>204</v>
      </c>
      <c r="C101" s="132" t="s">
        <v>205</v>
      </c>
      <c r="D101" s="133"/>
      <c r="E101" s="134"/>
      <c r="F101" s="134"/>
      <c r="G101" s="135">
        <f>SUM(G95:G100)</f>
        <v>0</v>
      </c>
      <c r="H101" s="136"/>
      <c r="I101" s="135">
        <f>SUM(I95:I100)</f>
        <v>1.9196140000000002</v>
      </c>
      <c r="J101" s="137"/>
      <c r="K101" s="135">
        <f>SUM(K95:K100)</f>
        <v>0</v>
      </c>
      <c r="O101" s="118"/>
      <c r="X101" s="138">
        <f>K101</f>
        <v>0</v>
      </c>
      <c r="Y101" s="138">
        <f>I101</f>
        <v>1.9196140000000002</v>
      </c>
      <c r="Z101" s="128">
        <f>G101</f>
        <v>0</v>
      </c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39"/>
      <c r="BB101" s="139"/>
      <c r="BC101" s="139"/>
      <c r="BD101" s="139"/>
      <c r="BE101" s="139"/>
      <c r="BF101" s="139"/>
      <c r="BG101" s="118"/>
      <c r="BH101" s="118"/>
      <c r="BI101" s="118"/>
    </row>
    <row r="102" spans="1:104" ht="14.25" customHeight="1">
      <c r="A102" s="108" t="s">
        <v>48</v>
      </c>
      <c r="B102" s="109" t="s">
        <v>216</v>
      </c>
      <c r="C102" s="110" t="s">
        <v>217</v>
      </c>
      <c r="D102" s="111"/>
      <c r="E102" s="112"/>
      <c r="F102" s="112"/>
      <c r="G102" s="113"/>
      <c r="H102" s="114"/>
      <c r="I102" s="115"/>
      <c r="J102" s="116"/>
      <c r="K102" s="117"/>
      <c r="O102" s="118"/>
    </row>
    <row r="103" spans="1:104" ht="22.5">
      <c r="A103" s="119">
        <v>62</v>
      </c>
      <c r="B103" s="120" t="s">
        <v>218</v>
      </c>
      <c r="C103" s="121" t="s">
        <v>219</v>
      </c>
      <c r="D103" s="122" t="s">
        <v>62</v>
      </c>
      <c r="E103" s="123">
        <v>56.1</v>
      </c>
      <c r="F103" s="124">
        <v>0</v>
      </c>
      <c r="G103" s="125">
        <f>E103*F103</f>
        <v>0</v>
      </c>
      <c r="H103" s="126">
        <v>2.5000000000000001E-3</v>
      </c>
      <c r="I103" s="127">
        <f>E103*H103</f>
        <v>0.14025000000000001</v>
      </c>
      <c r="J103" s="126">
        <v>0</v>
      </c>
      <c r="K103" s="127">
        <f>E103*J103</f>
        <v>0</v>
      </c>
      <c r="O103" s="118"/>
      <c r="Z103" s="118"/>
      <c r="AA103" s="118">
        <v>1</v>
      </c>
      <c r="AB103" s="118">
        <v>7</v>
      </c>
      <c r="AC103" s="118">
        <v>7</v>
      </c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28">
        <f>G103</f>
        <v>0</v>
      </c>
      <c r="BA103" s="118"/>
      <c r="BB103" s="118"/>
      <c r="BC103" s="118"/>
      <c r="BD103" s="118"/>
      <c r="BE103" s="118"/>
      <c r="BF103" s="118"/>
      <c r="BG103" s="118"/>
      <c r="BH103" s="118"/>
      <c r="BI103" s="118"/>
      <c r="CA103" s="118">
        <v>1</v>
      </c>
      <c r="CB103" s="118">
        <v>7</v>
      </c>
      <c r="CZ103" s="81">
        <v>2</v>
      </c>
    </row>
    <row r="104" spans="1:104">
      <c r="A104" s="119">
        <v>63</v>
      </c>
      <c r="B104" s="120" t="s">
        <v>220</v>
      </c>
      <c r="C104" s="121" t="s">
        <v>221</v>
      </c>
      <c r="D104" s="122" t="s">
        <v>168</v>
      </c>
      <c r="E104" s="123">
        <v>4</v>
      </c>
      <c r="F104" s="124">
        <v>0</v>
      </c>
      <c r="G104" s="125">
        <f>E104*F104</f>
        <v>0</v>
      </c>
      <c r="H104" s="126">
        <v>2.52E-2</v>
      </c>
      <c r="I104" s="127">
        <f>E104*H104</f>
        <v>0.1008</v>
      </c>
      <c r="J104" s="126">
        <v>0</v>
      </c>
      <c r="K104" s="127">
        <f>E104*J104</f>
        <v>0</v>
      </c>
      <c r="O104" s="118"/>
      <c r="Z104" s="118"/>
      <c r="AA104" s="118">
        <v>1</v>
      </c>
      <c r="AB104" s="118">
        <v>7</v>
      </c>
      <c r="AC104" s="118">
        <v>7</v>
      </c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28">
        <f>G104</f>
        <v>0</v>
      </c>
      <c r="BA104" s="118"/>
      <c r="BB104" s="118"/>
      <c r="BC104" s="118"/>
      <c r="BD104" s="118"/>
      <c r="BE104" s="118"/>
      <c r="BF104" s="118"/>
      <c r="BG104" s="118"/>
      <c r="BH104" s="118"/>
      <c r="BI104" s="118"/>
      <c r="CA104" s="118">
        <v>1</v>
      </c>
      <c r="CB104" s="118">
        <v>7</v>
      </c>
      <c r="CZ104" s="81">
        <v>2</v>
      </c>
    </row>
    <row r="105" spans="1:104">
      <c r="A105" s="119">
        <v>64</v>
      </c>
      <c r="B105" s="120" t="s">
        <v>222</v>
      </c>
      <c r="C105" s="121" t="s">
        <v>223</v>
      </c>
      <c r="D105" s="122" t="s">
        <v>168</v>
      </c>
      <c r="E105" s="123">
        <v>4</v>
      </c>
      <c r="F105" s="124">
        <v>0</v>
      </c>
      <c r="G105" s="125">
        <f>E105*F105</f>
        <v>0</v>
      </c>
      <c r="H105" s="126">
        <v>0</v>
      </c>
      <c r="I105" s="127">
        <f>E105*H105</f>
        <v>0</v>
      </c>
      <c r="J105" s="126">
        <v>-2.5170000000000001E-2</v>
      </c>
      <c r="K105" s="127">
        <f>E105*J105</f>
        <v>-0.10068000000000001</v>
      </c>
      <c r="O105" s="118"/>
      <c r="Z105" s="118"/>
      <c r="AA105" s="118">
        <v>1</v>
      </c>
      <c r="AB105" s="118">
        <v>7</v>
      </c>
      <c r="AC105" s="118">
        <v>7</v>
      </c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28">
        <f>G105</f>
        <v>0</v>
      </c>
      <c r="BA105" s="118"/>
      <c r="BB105" s="118"/>
      <c r="BC105" s="118"/>
      <c r="BD105" s="118"/>
      <c r="BE105" s="118"/>
      <c r="BF105" s="118"/>
      <c r="BG105" s="118"/>
      <c r="BH105" s="118"/>
      <c r="BI105" s="118"/>
      <c r="CA105" s="118">
        <v>1</v>
      </c>
      <c r="CB105" s="118">
        <v>7</v>
      </c>
      <c r="CZ105" s="81">
        <v>2</v>
      </c>
    </row>
    <row r="106" spans="1:104">
      <c r="A106" s="130" t="s">
        <v>52</v>
      </c>
      <c r="B106" s="131" t="s">
        <v>216</v>
      </c>
      <c r="C106" s="132" t="s">
        <v>217</v>
      </c>
      <c r="D106" s="133"/>
      <c r="E106" s="134"/>
      <c r="F106" s="134"/>
      <c r="G106" s="135">
        <f>SUM(G102:G105)</f>
        <v>0</v>
      </c>
      <c r="H106" s="136"/>
      <c r="I106" s="135">
        <f>SUM(I102:I105)</f>
        <v>0.24105000000000001</v>
      </c>
      <c r="J106" s="137"/>
      <c r="K106" s="135">
        <f>SUM(K102:K105)</f>
        <v>-0.10068000000000001</v>
      </c>
      <c r="O106" s="118"/>
      <c r="X106" s="138">
        <f>K106</f>
        <v>-0.10068000000000001</v>
      </c>
      <c r="Y106" s="138">
        <f>I106</f>
        <v>0.24105000000000001</v>
      </c>
      <c r="Z106" s="128">
        <f>G106</f>
        <v>0</v>
      </c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39"/>
      <c r="BB106" s="139"/>
      <c r="BC106" s="139"/>
      <c r="BD106" s="139"/>
      <c r="BE106" s="139"/>
      <c r="BF106" s="139"/>
      <c r="BG106" s="118"/>
      <c r="BH106" s="118"/>
      <c r="BI106" s="118"/>
    </row>
    <row r="107" spans="1:104" ht="14.25" customHeight="1">
      <c r="A107" s="108" t="s">
        <v>48</v>
      </c>
      <c r="B107" s="109" t="s">
        <v>224</v>
      </c>
      <c r="C107" s="110" t="s">
        <v>225</v>
      </c>
      <c r="D107" s="111"/>
      <c r="E107" s="112"/>
      <c r="F107" s="112"/>
      <c r="G107" s="113"/>
      <c r="H107" s="114"/>
      <c r="I107" s="115"/>
      <c r="J107" s="116"/>
      <c r="K107" s="117"/>
      <c r="O107" s="118"/>
    </row>
    <row r="108" spans="1:104" ht="22.5">
      <c r="A108" s="119">
        <v>65</v>
      </c>
      <c r="B108" s="120" t="s">
        <v>226</v>
      </c>
      <c r="C108" s="121" t="s">
        <v>227</v>
      </c>
      <c r="D108" s="122" t="s">
        <v>62</v>
      </c>
      <c r="E108" s="123">
        <v>4.9000000000000004</v>
      </c>
      <c r="F108" s="124">
        <v>0</v>
      </c>
      <c r="G108" s="125">
        <f t="shared" ref="G108:G116" si="12">E108*F108</f>
        <v>0</v>
      </c>
      <c r="H108" s="126">
        <v>0</v>
      </c>
      <c r="I108" s="127">
        <f t="shared" ref="I108:I116" si="13">E108*H108</f>
        <v>0</v>
      </c>
      <c r="J108" s="126">
        <v>-2.8600000000000001E-3</v>
      </c>
      <c r="K108" s="127">
        <f t="shared" ref="K108:K116" si="14">E108*J108</f>
        <v>-1.4014000000000002E-2</v>
      </c>
      <c r="O108" s="118"/>
      <c r="Z108" s="118"/>
      <c r="AA108" s="118">
        <v>1</v>
      </c>
      <c r="AB108" s="118">
        <v>7</v>
      </c>
      <c r="AC108" s="118">
        <v>7</v>
      </c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28">
        <f t="shared" ref="AZ108:AZ116" si="15">G108</f>
        <v>0</v>
      </c>
      <c r="BA108" s="118"/>
      <c r="BB108" s="118"/>
      <c r="BC108" s="118"/>
      <c r="BD108" s="118"/>
      <c r="BE108" s="118"/>
      <c r="BF108" s="118"/>
      <c r="BG108" s="118"/>
      <c r="BH108" s="118"/>
      <c r="BI108" s="118"/>
      <c r="CA108" s="118">
        <v>1</v>
      </c>
      <c r="CB108" s="118">
        <v>7</v>
      </c>
      <c r="CZ108" s="81">
        <v>2</v>
      </c>
    </row>
    <row r="109" spans="1:104" ht="22.5">
      <c r="A109" s="119">
        <v>66</v>
      </c>
      <c r="B109" s="120" t="s">
        <v>228</v>
      </c>
      <c r="C109" s="121" t="s">
        <v>229</v>
      </c>
      <c r="D109" s="122" t="s">
        <v>62</v>
      </c>
      <c r="E109" s="123">
        <v>37.5</v>
      </c>
      <c r="F109" s="124">
        <v>0</v>
      </c>
      <c r="G109" s="125">
        <f t="shared" si="12"/>
        <v>0</v>
      </c>
      <c r="H109" s="126">
        <v>0</v>
      </c>
      <c r="I109" s="127">
        <f t="shared" si="13"/>
        <v>0</v>
      </c>
      <c r="J109" s="126">
        <v>-1.3500000000000001E-3</v>
      </c>
      <c r="K109" s="127">
        <f t="shared" si="14"/>
        <v>-5.0625000000000003E-2</v>
      </c>
      <c r="O109" s="118"/>
      <c r="Z109" s="118"/>
      <c r="AA109" s="118">
        <v>1</v>
      </c>
      <c r="AB109" s="118">
        <v>7</v>
      </c>
      <c r="AC109" s="118">
        <v>7</v>
      </c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28">
        <f t="shared" si="15"/>
        <v>0</v>
      </c>
      <c r="BA109" s="118"/>
      <c r="BB109" s="118"/>
      <c r="BC109" s="118"/>
      <c r="BD109" s="118"/>
      <c r="BE109" s="118"/>
      <c r="BF109" s="118"/>
      <c r="BG109" s="118"/>
      <c r="BH109" s="118"/>
      <c r="BI109" s="118"/>
      <c r="CA109" s="118">
        <v>1</v>
      </c>
      <c r="CB109" s="118">
        <v>7</v>
      </c>
      <c r="CZ109" s="81">
        <v>2</v>
      </c>
    </row>
    <row r="110" spans="1:104">
      <c r="A110" s="119">
        <v>67</v>
      </c>
      <c r="B110" s="120" t="s">
        <v>230</v>
      </c>
      <c r="C110" s="121" t="s">
        <v>231</v>
      </c>
      <c r="D110" s="122" t="s">
        <v>62</v>
      </c>
      <c r="E110" s="123">
        <v>11</v>
      </c>
      <c r="F110" s="124">
        <v>0</v>
      </c>
      <c r="G110" s="125">
        <f t="shared" si="12"/>
        <v>0</v>
      </c>
      <c r="H110" s="126">
        <v>0</v>
      </c>
      <c r="I110" s="127">
        <f t="shared" si="13"/>
        <v>0</v>
      </c>
      <c r="J110" s="126">
        <v>-3.3700000000000002E-3</v>
      </c>
      <c r="K110" s="127">
        <f t="shared" si="14"/>
        <v>-3.7069999999999999E-2</v>
      </c>
      <c r="O110" s="118"/>
      <c r="Z110" s="118"/>
      <c r="AA110" s="118">
        <v>1</v>
      </c>
      <c r="AB110" s="118">
        <v>7</v>
      </c>
      <c r="AC110" s="118">
        <v>7</v>
      </c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28">
        <f t="shared" si="15"/>
        <v>0</v>
      </c>
      <c r="BA110" s="118"/>
      <c r="BB110" s="118"/>
      <c r="BC110" s="118"/>
      <c r="BD110" s="118"/>
      <c r="BE110" s="118"/>
      <c r="BF110" s="118"/>
      <c r="BG110" s="118"/>
      <c r="BH110" s="118"/>
      <c r="BI110" s="118"/>
      <c r="CA110" s="118">
        <v>1</v>
      </c>
      <c r="CB110" s="118">
        <v>7</v>
      </c>
      <c r="CZ110" s="81">
        <v>2</v>
      </c>
    </row>
    <row r="111" spans="1:104">
      <c r="A111" s="119">
        <v>68</v>
      </c>
      <c r="B111" s="120" t="s">
        <v>232</v>
      </c>
      <c r="C111" s="121" t="s">
        <v>233</v>
      </c>
      <c r="D111" s="122" t="s">
        <v>168</v>
      </c>
      <c r="E111" s="123">
        <v>1</v>
      </c>
      <c r="F111" s="124">
        <v>0</v>
      </c>
      <c r="G111" s="125">
        <f t="shared" si="12"/>
        <v>0</v>
      </c>
      <c r="H111" s="126">
        <v>0</v>
      </c>
      <c r="I111" s="127">
        <f t="shared" si="13"/>
        <v>0</v>
      </c>
      <c r="J111" s="126">
        <v>-1.8699999999999999E-3</v>
      </c>
      <c r="K111" s="127">
        <f t="shared" si="14"/>
        <v>-1.8699999999999999E-3</v>
      </c>
      <c r="O111" s="118"/>
      <c r="Z111" s="118"/>
      <c r="AA111" s="118">
        <v>1</v>
      </c>
      <c r="AB111" s="118">
        <v>7</v>
      </c>
      <c r="AC111" s="118">
        <v>7</v>
      </c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28">
        <f t="shared" si="15"/>
        <v>0</v>
      </c>
      <c r="BA111" s="118"/>
      <c r="BB111" s="118"/>
      <c r="BC111" s="118"/>
      <c r="BD111" s="118"/>
      <c r="BE111" s="118"/>
      <c r="BF111" s="118"/>
      <c r="BG111" s="118"/>
      <c r="BH111" s="118"/>
      <c r="BI111" s="118"/>
      <c r="CA111" s="118">
        <v>1</v>
      </c>
      <c r="CB111" s="118">
        <v>7</v>
      </c>
      <c r="CZ111" s="81">
        <v>2</v>
      </c>
    </row>
    <row r="112" spans="1:104">
      <c r="A112" s="119">
        <v>69</v>
      </c>
      <c r="B112" s="120" t="s">
        <v>234</v>
      </c>
      <c r="C112" s="121" t="s">
        <v>235</v>
      </c>
      <c r="D112" s="122" t="s">
        <v>168</v>
      </c>
      <c r="E112" s="123">
        <v>4</v>
      </c>
      <c r="F112" s="124">
        <v>0</v>
      </c>
      <c r="G112" s="125">
        <f t="shared" si="12"/>
        <v>0</v>
      </c>
      <c r="H112" s="126">
        <v>0</v>
      </c>
      <c r="I112" s="127">
        <f t="shared" si="13"/>
        <v>0</v>
      </c>
      <c r="J112" s="126">
        <v>-2.1800000000000001E-3</v>
      </c>
      <c r="K112" s="127">
        <f t="shared" si="14"/>
        <v>-8.7200000000000003E-3</v>
      </c>
      <c r="O112" s="118"/>
      <c r="Z112" s="118"/>
      <c r="AA112" s="118">
        <v>1</v>
      </c>
      <c r="AB112" s="118">
        <v>7</v>
      </c>
      <c r="AC112" s="118">
        <v>7</v>
      </c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28">
        <f t="shared" si="15"/>
        <v>0</v>
      </c>
      <c r="BA112" s="118"/>
      <c r="BB112" s="118"/>
      <c r="BC112" s="118"/>
      <c r="BD112" s="118"/>
      <c r="BE112" s="118"/>
      <c r="BF112" s="118"/>
      <c r="BG112" s="118"/>
      <c r="BH112" s="118"/>
      <c r="BI112" s="118"/>
      <c r="CA112" s="118">
        <v>1</v>
      </c>
      <c r="CB112" s="118">
        <v>7</v>
      </c>
      <c r="CZ112" s="81">
        <v>2</v>
      </c>
    </row>
    <row r="113" spans="1:104" ht="22.5">
      <c r="A113" s="119">
        <v>70</v>
      </c>
      <c r="B113" s="120" t="s">
        <v>236</v>
      </c>
      <c r="C113" s="121" t="s">
        <v>237</v>
      </c>
      <c r="D113" s="122" t="s">
        <v>62</v>
      </c>
      <c r="E113" s="123">
        <v>28.8</v>
      </c>
      <c r="F113" s="124">
        <v>0</v>
      </c>
      <c r="G113" s="125">
        <f t="shared" si="12"/>
        <v>0</v>
      </c>
      <c r="H113" s="126">
        <v>3.1199999999999999E-3</v>
      </c>
      <c r="I113" s="127">
        <f t="shared" si="13"/>
        <v>8.9856000000000005E-2</v>
      </c>
      <c r="J113" s="126">
        <v>0</v>
      </c>
      <c r="K113" s="127">
        <f t="shared" si="14"/>
        <v>0</v>
      </c>
      <c r="O113" s="118"/>
      <c r="Z113" s="118"/>
      <c r="AA113" s="118">
        <v>1</v>
      </c>
      <c r="AB113" s="118">
        <v>0</v>
      </c>
      <c r="AC113" s="118">
        <v>0</v>
      </c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28">
        <f t="shared" si="15"/>
        <v>0</v>
      </c>
      <c r="BA113" s="118"/>
      <c r="BB113" s="118"/>
      <c r="BC113" s="118"/>
      <c r="BD113" s="118"/>
      <c r="BE113" s="118"/>
      <c r="BF113" s="118"/>
      <c r="BG113" s="118"/>
      <c r="BH113" s="118"/>
      <c r="BI113" s="118"/>
      <c r="CA113" s="118">
        <v>1</v>
      </c>
      <c r="CB113" s="118">
        <v>0</v>
      </c>
      <c r="CZ113" s="81">
        <v>2</v>
      </c>
    </row>
    <row r="114" spans="1:104" ht="22.5">
      <c r="A114" s="119">
        <v>71</v>
      </c>
      <c r="B114" s="120" t="s">
        <v>238</v>
      </c>
      <c r="C114" s="121" t="s">
        <v>239</v>
      </c>
      <c r="D114" s="122" t="s">
        <v>62</v>
      </c>
      <c r="E114" s="123">
        <v>37.5</v>
      </c>
      <c r="F114" s="124">
        <v>0</v>
      </c>
      <c r="G114" s="125">
        <f t="shared" si="12"/>
        <v>0</v>
      </c>
      <c r="H114" s="126">
        <v>2.9099999999999998E-3</v>
      </c>
      <c r="I114" s="127">
        <f t="shared" si="13"/>
        <v>0.109125</v>
      </c>
      <c r="J114" s="126">
        <v>0</v>
      </c>
      <c r="K114" s="127">
        <f t="shared" si="14"/>
        <v>0</v>
      </c>
      <c r="O114" s="118"/>
      <c r="Z114" s="118"/>
      <c r="AA114" s="118">
        <v>1</v>
      </c>
      <c r="AB114" s="118">
        <v>7</v>
      </c>
      <c r="AC114" s="118">
        <v>7</v>
      </c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28">
        <f t="shared" si="15"/>
        <v>0</v>
      </c>
      <c r="BA114" s="118"/>
      <c r="BB114" s="118"/>
      <c r="BC114" s="118"/>
      <c r="BD114" s="118"/>
      <c r="BE114" s="118"/>
      <c r="BF114" s="118"/>
      <c r="BG114" s="118"/>
      <c r="BH114" s="118"/>
      <c r="BI114" s="118"/>
      <c r="CA114" s="118">
        <v>1</v>
      </c>
      <c r="CB114" s="118">
        <v>7</v>
      </c>
      <c r="CZ114" s="81">
        <v>2</v>
      </c>
    </row>
    <row r="115" spans="1:104" ht="22.5">
      <c r="A115" s="119">
        <v>72</v>
      </c>
      <c r="B115" s="120" t="s">
        <v>240</v>
      </c>
      <c r="C115" s="121" t="s">
        <v>241</v>
      </c>
      <c r="D115" s="122" t="s">
        <v>62</v>
      </c>
      <c r="E115" s="123">
        <v>11</v>
      </c>
      <c r="F115" s="124">
        <v>0</v>
      </c>
      <c r="G115" s="125">
        <f t="shared" si="12"/>
        <v>0</v>
      </c>
      <c r="H115" s="126">
        <v>1.58E-3</v>
      </c>
      <c r="I115" s="127">
        <f t="shared" si="13"/>
        <v>1.738E-2</v>
      </c>
      <c r="J115" s="126">
        <v>0</v>
      </c>
      <c r="K115" s="127">
        <f t="shared" si="14"/>
        <v>0</v>
      </c>
      <c r="O115" s="118"/>
      <c r="Z115" s="118"/>
      <c r="AA115" s="118">
        <v>1</v>
      </c>
      <c r="AB115" s="118">
        <v>0</v>
      </c>
      <c r="AC115" s="118">
        <v>0</v>
      </c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28">
        <f t="shared" si="15"/>
        <v>0</v>
      </c>
      <c r="BA115" s="118"/>
      <c r="BB115" s="118"/>
      <c r="BC115" s="118"/>
      <c r="BD115" s="118"/>
      <c r="BE115" s="118"/>
      <c r="BF115" s="118"/>
      <c r="BG115" s="118"/>
      <c r="BH115" s="118"/>
      <c r="BI115" s="118"/>
      <c r="CA115" s="118">
        <v>1</v>
      </c>
      <c r="CB115" s="118">
        <v>0</v>
      </c>
      <c r="CZ115" s="81">
        <v>2</v>
      </c>
    </row>
    <row r="116" spans="1:104" ht="22.5">
      <c r="A116" s="119">
        <v>73</v>
      </c>
      <c r="B116" s="120" t="s">
        <v>242</v>
      </c>
      <c r="C116" s="121" t="s">
        <v>243</v>
      </c>
      <c r="D116" s="122" t="s">
        <v>187</v>
      </c>
      <c r="E116" s="123">
        <v>0.216361</v>
      </c>
      <c r="F116" s="124">
        <v>0</v>
      </c>
      <c r="G116" s="125">
        <f t="shared" si="12"/>
        <v>0</v>
      </c>
      <c r="H116" s="126">
        <v>0</v>
      </c>
      <c r="I116" s="127">
        <f t="shared" si="13"/>
        <v>0</v>
      </c>
      <c r="J116" s="126"/>
      <c r="K116" s="127">
        <f t="shared" si="14"/>
        <v>0</v>
      </c>
      <c r="O116" s="118"/>
      <c r="Z116" s="118"/>
      <c r="AA116" s="118">
        <v>7</v>
      </c>
      <c r="AB116" s="118">
        <v>1001</v>
      </c>
      <c r="AC116" s="118">
        <v>5</v>
      </c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28">
        <f t="shared" si="15"/>
        <v>0</v>
      </c>
      <c r="BA116" s="118"/>
      <c r="BB116" s="118"/>
      <c r="BC116" s="118"/>
      <c r="BD116" s="118"/>
      <c r="BE116" s="118"/>
      <c r="BF116" s="118"/>
      <c r="BG116" s="118"/>
      <c r="BH116" s="118"/>
      <c r="BI116" s="118"/>
      <c r="CA116" s="118">
        <v>7</v>
      </c>
      <c r="CB116" s="118">
        <v>1001</v>
      </c>
      <c r="CZ116" s="81">
        <v>2</v>
      </c>
    </row>
    <row r="117" spans="1:104">
      <c r="A117" s="130" t="s">
        <v>52</v>
      </c>
      <c r="B117" s="131" t="s">
        <v>224</v>
      </c>
      <c r="C117" s="132" t="s">
        <v>225</v>
      </c>
      <c r="D117" s="133"/>
      <c r="E117" s="134"/>
      <c r="F117" s="134"/>
      <c r="G117" s="135">
        <f>SUM(G107:G116)</f>
        <v>0</v>
      </c>
      <c r="H117" s="136"/>
      <c r="I117" s="135">
        <f>SUM(I107:I116)</f>
        <v>0.21636100000000003</v>
      </c>
      <c r="J117" s="137"/>
      <c r="K117" s="135">
        <f>SUM(K107:K116)</f>
        <v>-0.112299</v>
      </c>
      <c r="O117" s="118"/>
      <c r="X117" s="138">
        <f>K117</f>
        <v>-0.112299</v>
      </c>
      <c r="Y117" s="138">
        <f>I117</f>
        <v>0.21636100000000003</v>
      </c>
      <c r="Z117" s="128">
        <f>G117</f>
        <v>0</v>
      </c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39"/>
      <c r="BB117" s="139"/>
      <c r="BC117" s="139"/>
      <c r="BD117" s="139"/>
      <c r="BE117" s="139"/>
      <c r="BF117" s="139"/>
      <c r="BG117" s="118"/>
      <c r="BH117" s="118"/>
      <c r="BI117" s="118"/>
    </row>
    <row r="118" spans="1:104" ht="14.25" customHeight="1">
      <c r="A118" s="108" t="s">
        <v>48</v>
      </c>
      <c r="B118" s="109" t="s">
        <v>244</v>
      </c>
      <c r="C118" s="110" t="s">
        <v>245</v>
      </c>
      <c r="D118" s="111"/>
      <c r="E118" s="112"/>
      <c r="F118" s="112"/>
      <c r="G118" s="113"/>
      <c r="H118" s="114"/>
      <c r="I118" s="115"/>
      <c r="J118" s="116"/>
      <c r="K118" s="117"/>
      <c r="O118" s="118"/>
    </row>
    <row r="119" spans="1:104" ht="22.5">
      <c r="A119" s="119">
        <v>74</v>
      </c>
      <c r="B119" s="120" t="s">
        <v>246</v>
      </c>
      <c r="C119" s="121" t="s">
        <v>247</v>
      </c>
      <c r="D119" s="122" t="s">
        <v>168</v>
      </c>
      <c r="E119" s="123">
        <v>1</v>
      </c>
      <c r="F119" s="124">
        <v>0</v>
      </c>
      <c r="G119" s="125">
        <f>E119*F119</f>
        <v>0</v>
      </c>
      <c r="H119" s="126">
        <v>0</v>
      </c>
      <c r="I119" s="127">
        <f>E119*H119</f>
        <v>0</v>
      </c>
      <c r="J119" s="126">
        <v>0</v>
      </c>
      <c r="K119" s="127">
        <f>E119*J119</f>
        <v>0</v>
      </c>
      <c r="O119" s="118"/>
      <c r="Z119" s="118"/>
      <c r="AA119" s="118">
        <v>1</v>
      </c>
      <c r="AB119" s="118">
        <v>7</v>
      </c>
      <c r="AC119" s="118">
        <v>7</v>
      </c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28">
        <f>G119</f>
        <v>0</v>
      </c>
      <c r="BA119" s="118"/>
      <c r="BB119" s="118"/>
      <c r="BC119" s="118"/>
      <c r="BD119" s="118"/>
      <c r="BE119" s="118"/>
      <c r="BF119" s="118"/>
      <c r="BG119" s="118"/>
      <c r="BH119" s="118"/>
      <c r="BI119" s="118"/>
      <c r="CA119" s="118">
        <v>1</v>
      </c>
      <c r="CB119" s="118">
        <v>7</v>
      </c>
      <c r="CZ119" s="81">
        <v>2</v>
      </c>
    </row>
    <row r="120" spans="1:104">
      <c r="A120" s="119">
        <v>75</v>
      </c>
      <c r="B120" s="120" t="s">
        <v>248</v>
      </c>
      <c r="C120" s="121" t="s">
        <v>249</v>
      </c>
      <c r="D120" s="122" t="s">
        <v>168</v>
      </c>
      <c r="E120" s="123">
        <v>1</v>
      </c>
      <c r="F120" s="124">
        <v>0</v>
      </c>
      <c r="G120" s="125">
        <f>E120*F120</f>
        <v>0</v>
      </c>
      <c r="H120" s="126">
        <v>2.5000000000000001E-2</v>
      </c>
      <c r="I120" s="127">
        <f>E120*H120</f>
        <v>2.5000000000000001E-2</v>
      </c>
      <c r="J120" s="126"/>
      <c r="K120" s="127">
        <f>E120*J120</f>
        <v>0</v>
      </c>
      <c r="O120" s="118"/>
      <c r="Z120" s="118"/>
      <c r="AA120" s="118">
        <v>3</v>
      </c>
      <c r="AB120" s="118">
        <v>7</v>
      </c>
      <c r="AC120" s="118">
        <v>61165172</v>
      </c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28">
        <f>G120</f>
        <v>0</v>
      </c>
      <c r="BA120" s="118"/>
      <c r="BB120" s="118"/>
      <c r="BC120" s="118"/>
      <c r="BD120" s="118"/>
      <c r="BE120" s="118"/>
      <c r="BF120" s="118"/>
      <c r="BG120" s="118"/>
      <c r="BH120" s="118"/>
      <c r="BI120" s="118"/>
      <c r="CA120" s="118">
        <v>3</v>
      </c>
      <c r="CB120" s="118">
        <v>7</v>
      </c>
      <c r="CZ120" s="81">
        <v>2</v>
      </c>
    </row>
    <row r="121" spans="1:104">
      <c r="A121" s="130" t="s">
        <v>52</v>
      </c>
      <c r="B121" s="131" t="s">
        <v>244</v>
      </c>
      <c r="C121" s="132" t="s">
        <v>245</v>
      </c>
      <c r="D121" s="133"/>
      <c r="E121" s="134"/>
      <c r="F121" s="134"/>
      <c r="G121" s="135">
        <f>SUM(G118:G120)</f>
        <v>0</v>
      </c>
      <c r="H121" s="136"/>
      <c r="I121" s="135">
        <f>SUM(I118:I120)</f>
        <v>2.5000000000000001E-2</v>
      </c>
      <c r="J121" s="137"/>
      <c r="K121" s="135">
        <f>SUM(K118:K120)</f>
        <v>0</v>
      </c>
      <c r="O121" s="118"/>
      <c r="X121" s="138">
        <f>K121</f>
        <v>0</v>
      </c>
      <c r="Y121" s="138">
        <f>I121</f>
        <v>2.5000000000000001E-2</v>
      </c>
      <c r="Z121" s="128">
        <f>G121</f>
        <v>0</v>
      </c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39"/>
      <c r="BB121" s="139"/>
      <c r="BC121" s="139"/>
      <c r="BD121" s="139"/>
      <c r="BE121" s="139"/>
      <c r="BF121" s="139"/>
      <c r="BG121" s="118"/>
      <c r="BH121" s="118"/>
      <c r="BI121" s="118"/>
    </row>
    <row r="122" spans="1:104" ht="14.25" customHeight="1">
      <c r="A122" s="108" t="s">
        <v>48</v>
      </c>
      <c r="B122" s="109" t="s">
        <v>250</v>
      </c>
      <c r="C122" s="110" t="s">
        <v>251</v>
      </c>
      <c r="D122" s="111"/>
      <c r="E122" s="112"/>
      <c r="F122" s="112"/>
      <c r="G122" s="113"/>
      <c r="H122" s="114"/>
      <c r="I122" s="115"/>
      <c r="J122" s="116"/>
      <c r="K122" s="117"/>
      <c r="O122" s="118"/>
    </row>
    <row r="123" spans="1:104" ht="22.5">
      <c r="A123" s="119">
        <v>76</v>
      </c>
      <c r="B123" s="120" t="s">
        <v>252</v>
      </c>
      <c r="C123" s="121" t="s">
        <v>253</v>
      </c>
      <c r="D123" s="122" t="s">
        <v>254</v>
      </c>
      <c r="E123" s="123">
        <v>240</v>
      </c>
      <c r="F123" s="124">
        <v>0</v>
      </c>
      <c r="G123" s="125">
        <f>E123*F123</f>
        <v>0</v>
      </c>
      <c r="H123" s="126">
        <v>5.0000000000000002E-5</v>
      </c>
      <c r="I123" s="127">
        <f>E123*H123</f>
        <v>1.2E-2</v>
      </c>
      <c r="J123" s="126">
        <v>-1E-3</v>
      </c>
      <c r="K123" s="127">
        <f>E123*J123</f>
        <v>-0.24</v>
      </c>
      <c r="O123" s="118"/>
      <c r="Z123" s="118"/>
      <c r="AA123" s="118">
        <v>1</v>
      </c>
      <c r="AB123" s="118">
        <v>7</v>
      </c>
      <c r="AC123" s="118">
        <v>7</v>
      </c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28">
        <f>G123</f>
        <v>0</v>
      </c>
      <c r="BA123" s="118"/>
      <c r="BB123" s="118"/>
      <c r="BC123" s="118"/>
      <c r="BD123" s="118"/>
      <c r="BE123" s="118"/>
      <c r="BF123" s="118"/>
      <c r="BG123" s="118"/>
      <c r="BH123" s="118"/>
      <c r="BI123" s="118"/>
      <c r="CA123" s="118">
        <v>1</v>
      </c>
      <c r="CB123" s="118">
        <v>7</v>
      </c>
      <c r="CZ123" s="81">
        <v>2</v>
      </c>
    </row>
    <row r="124" spans="1:104">
      <c r="A124" s="130" t="s">
        <v>52</v>
      </c>
      <c r="B124" s="131" t="s">
        <v>250</v>
      </c>
      <c r="C124" s="132" t="s">
        <v>251</v>
      </c>
      <c r="D124" s="133"/>
      <c r="E124" s="134"/>
      <c r="F124" s="134"/>
      <c r="G124" s="135">
        <f>SUM(G122:G123)</f>
        <v>0</v>
      </c>
      <c r="H124" s="136"/>
      <c r="I124" s="135">
        <f>SUM(I122:I123)</f>
        <v>1.2E-2</v>
      </c>
      <c r="J124" s="137"/>
      <c r="K124" s="135">
        <f>SUM(K122:K123)</f>
        <v>-0.24</v>
      </c>
      <c r="O124" s="118"/>
      <c r="X124" s="138">
        <f>K124</f>
        <v>-0.24</v>
      </c>
      <c r="Y124" s="138">
        <f>I124</f>
        <v>1.2E-2</v>
      </c>
      <c r="Z124" s="128">
        <f>G124</f>
        <v>0</v>
      </c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39"/>
      <c r="BB124" s="139"/>
      <c r="BC124" s="139"/>
      <c r="BD124" s="139"/>
      <c r="BE124" s="139"/>
      <c r="BF124" s="139"/>
      <c r="BG124" s="118"/>
      <c r="BH124" s="118"/>
      <c r="BI124" s="118"/>
    </row>
    <row r="125" spans="1:104" ht="14.25" customHeight="1">
      <c r="A125" s="108" t="s">
        <v>48</v>
      </c>
      <c r="B125" s="109" t="s">
        <v>255</v>
      </c>
      <c r="C125" s="110" t="s">
        <v>256</v>
      </c>
      <c r="D125" s="111"/>
      <c r="E125" s="112"/>
      <c r="F125" s="112"/>
      <c r="G125" s="113"/>
      <c r="H125" s="114"/>
      <c r="I125" s="115"/>
      <c r="J125" s="116"/>
      <c r="K125" s="117"/>
      <c r="O125" s="118"/>
    </row>
    <row r="126" spans="1:104">
      <c r="A126" s="119">
        <v>77</v>
      </c>
      <c r="B126" s="120" t="s">
        <v>257</v>
      </c>
      <c r="C126" s="121" t="s">
        <v>258</v>
      </c>
      <c r="D126" s="122" t="s">
        <v>62</v>
      </c>
      <c r="E126" s="123">
        <v>140.30000000000001</v>
      </c>
      <c r="F126" s="124">
        <v>0</v>
      </c>
      <c r="G126" s="125">
        <f t="shared" ref="G126:G138" si="16">E126*F126</f>
        <v>0</v>
      </c>
      <c r="H126" s="126">
        <v>6.0000000000000002E-5</v>
      </c>
      <c r="I126" s="127">
        <f t="shared" ref="I126:I138" si="17">E126*H126</f>
        <v>8.4180000000000001E-3</v>
      </c>
      <c r="J126" s="126">
        <v>0</v>
      </c>
      <c r="K126" s="127">
        <f t="shared" ref="K126:K138" si="18">E126*J126</f>
        <v>0</v>
      </c>
      <c r="O126" s="118"/>
      <c r="Z126" s="118"/>
      <c r="AA126" s="118">
        <v>1</v>
      </c>
      <c r="AB126" s="118">
        <v>7</v>
      </c>
      <c r="AC126" s="118">
        <v>7</v>
      </c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28">
        <f t="shared" ref="AZ126:AZ138" si="19">G126</f>
        <v>0</v>
      </c>
      <c r="BA126" s="118"/>
      <c r="BB126" s="118"/>
      <c r="BC126" s="118"/>
      <c r="BD126" s="118"/>
      <c r="BE126" s="118"/>
      <c r="BF126" s="118"/>
      <c r="BG126" s="118"/>
      <c r="BH126" s="118"/>
      <c r="BI126" s="118"/>
      <c r="CA126" s="118">
        <v>1</v>
      </c>
      <c r="CB126" s="118">
        <v>7</v>
      </c>
      <c r="CZ126" s="81">
        <v>2</v>
      </c>
    </row>
    <row r="127" spans="1:104">
      <c r="A127" s="119">
        <v>78</v>
      </c>
      <c r="B127" s="120" t="s">
        <v>259</v>
      </c>
      <c r="C127" s="121" t="s">
        <v>260</v>
      </c>
      <c r="D127" s="122" t="s">
        <v>62</v>
      </c>
      <c r="E127" s="123">
        <v>24.2</v>
      </c>
      <c r="F127" s="124">
        <v>0</v>
      </c>
      <c r="G127" s="125">
        <f t="shared" si="16"/>
        <v>0</v>
      </c>
      <c r="H127" s="126">
        <v>8.0000000000000007E-5</v>
      </c>
      <c r="I127" s="127">
        <f t="shared" si="17"/>
        <v>1.936E-3</v>
      </c>
      <c r="J127" s="126">
        <v>0</v>
      </c>
      <c r="K127" s="127">
        <f t="shared" si="18"/>
        <v>0</v>
      </c>
      <c r="O127" s="118"/>
      <c r="Z127" s="118"/>
      <c r="AA127" s="118">
        <v>1</v>
      </c>
      <c r="AB127" s="118">
        <v>7</v>
      </c>
      <c r="AC127" s="118">
        <v>7</v>
      </c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28">
        <f t="shared" si="19"/>
        <v>0</v>
      </c>
      <c r="BA127" s="118"/>
      <c r="BB127" s="118"/>
      <c r="BC127" s="118"/>
      <c r="BD127" s="118"/>
      <c r="BE127" s="118"/>
      <c r="BF127" s="118"/>
      <c r="BG127" s="118"/>
      <c r="BH127" s="118"/>
      <c r="BI127" s="118"/>
      <c r="CA127" s="118">
        <v>1</v>
      </c>
      <c r="CB127" s="118">
        <v>7</v>
      </c>
      <c r="CZ127" s="81">
        <v>2</v>
      </c>
    </row>
    <row r="128" spans="1:104" ht="22.5">
      <c r="A128" s="119">
        <v>79</v>
      </c>
      <c r="B128" s="120" t="s">
        <v>261</v>
      </c>
      <c r="C128" s="121" t="s">
        <v>262</v>
      </c>
      <c r="D128" s="122" t="s">
        <v>138</v>
      </c>
      <c r="E128" s="123">
        <v>8</v>
      </c>
      <c r="F128" s="124">
        <v>0</v>
      </c>
      <c r="G128" s="125">
        <f t="shared" si="16"/>
        <v>0</v>
      </c>
      <c r="H128" s="126">
        <v>0</v>
      </c>
      <c r="I128" s="127">
        <f t="shared" si="17"/>
        <v>0</v>
      </c>
      <c r="J128" s="126"/>
      <c r="K128" s="127">
        <f t="shared" si="18"/>
        <v>0</v>
      </c>
      <c r="O128" s="118"/>
      <c r="Z128" s="118"/>
      <c r="AA128" s="118">
        <v>12</v>
      </c>
      <c r="AB128" s="118">
        <v>0</v>
      </c>
      <c r="AC128" s="118">
        <v>10</v>
      </c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28">
        <f t="shared" si="19"/>
        <v>0</v>
      </c>
      <c r="BA128" s="118"/>
      <c r="BB128" s="118"/>
      <c r="BC128" s="118"/>
      <c r="BD128" s="118"/>
      <c r="BE128" s="118"/>
      <c r="BF128" s="118"/>
      <c r="BG128" s="118"/>
      <c r="BH128" s="118"/>
      <c r="BI128" s="118"/>
      <c r="CA128" s="118">
        <v>12</v>
      </c>
      <c r="CB128" s="118">
        <v>0</v>
      </c>
      <c r="CZ128" s="81">
        <v>2</v>
      </c>
    </row>
    <row r="129" spans="1:104" ht="22.5">
      <c r="A129" s="119">
        <v>80</v>
      </c>
      <c r="B129" s="120" t="s">
        <v>263</v>
      </c>
      <c r="C129" s="121" t="s">
        <v>264</v>
      </c>
      <c r="D129" s="122" t="s">
        <v>138</v>
      </c>
      <c r="E129" s="123">
        <v>1</v>
      </c>
      <c r="F129" s="124">
        <v>0</v>
      </c>
      <c r="G129" s="125">
        <f t="shared" si="16"/>
        <v>0</v>
      </c>
      <c r="H129" s="126">
        <v>0</v>
      </c>
      <c r="I129" s="127">
        <f t="shared" si="17"/>
        <v>0</v>
      </c>
      <c r="J129" s="126"/>
      <c r="K129" s="127">
        <f t="shared" si="18"/>
        <v>0</v>
      </c>
      <c r="O129" s="118"/>
      <c r="Z129" s="118"/>
      <c r="AA129" s="118">
        <v>12</v>
      </c>
      <c r="AB129" s="118">
        <v>0</v>
      </c>
      <c r="AC129" s="118">
        <v>11</v>
      </c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28">
        <f t="shared" si="19"/>
        <v>0</v>
      </c>
      <c r="BA129" s="118"/>
      <c r="BB129" s="118"/>
      <c r="BC129" s="118"/>
      <c r="BD129" s="118"/>
      <c r="BE129" s="118"/>
      <c r="BF129" s="118"/>
      <c r="BG129" s="118"/>
      <c r="BH129" s="118"/>
      <c r="BI129" s="118"/>
      <c r="CA129" s="118">
        <v>12</v>
      </c>
      <c r="CB129" s="118">
        <v>0</v>
      </c>
      <c r="CZ129" s="81">
        <v>2</v>
      </c>
    </row>
    <row r="130" spans="1:104" ht="22.5">
      <c r="A130" s="119">
        <v>81</v>
      </c>
      <c r="B130" s="120" t="s">
        <v>265</v>
      </c>
      <c r="C130" s="121" t="s">
        <v>266</v>
      </c>
      <c r="D130" s="122" t="s">
        <v>138</v>
      </c>
      <c r="E130" s="123">
        <v>1</v>
      </c>
      <c r="F130" s="124">
        <v>0</v>
      </c>
      <c r="G130" s="125">
        <f t="shared" si="16"/>
        <v>0</v>
      </c>
      <c r="H130" s="126">
        <v>0</v>
      </c>
      <c r="I130" s="127">
        <f t="shared" si="17"/>
        <v>0</v>
      </c>
      <c r="J130" s="126"/>
      <c r="K130" s="127">
        <f t="shared" si="18"/>
        <v>0</v>
      </c>
      <c r="O130" s="118"/>
      <c r="Z130" s="118"/>
      <c r="AA130" s="118">
        <v>12</v>
      </c>
      <c r="AB130" s="118">
        <v>0</v>
      </c>
      <c r="AC130" s="118">
        <v>12</v>
      </c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28">
        <f t="shared" si="19"/>
        <v>0</v>
      </c>
      <c r="BA130" s="118"/>
      <c r="BB130" s="118"/>
      <c r="BC130" s="118"/>
      <c r="BD130" s="118"/>
      <c r="BE130" s="118"/>
      <c r="BF130" s="118"/>
      <c r="BG130" s="118"/>
      <c r="BH130" s="118"/>
      <c r="BI130" s="118"/>
      <c r="CA130" s="118">
        <v>12</v>
      </c>
      <c r="CB130" s="118">
        <v>0</v>
      </c>
      <c r="CZ130" s="81">
        <v>2</v>
      </c>
    </row>
    <row r="131" spans="1:104" ht="22.5">
      <c r="A131" s="119">
        <v>82</v>
      </c>
      <c r="B131" s="120" t="s">
        <v>267</v>
      </c>
      <c r="C131" s="121" t="s">
        <v>268</v>
      </c>
      <c r="D131" s="122" t="s">
        <v>138</v>
      </c>
      <c r="E131" s="123">
        <v>1</v>
      </c>
      <c r="F131" s="124">
        <v>0</v>
      </c>
      <c r="G131" s="125">
        <f t="shared" si="16"/>
        <v>0</v>
      </c>
      <c r="H131" s="126">
        <v>0</v>
      </c>
      <c r="I131" s="127">
        <f t="shared" si="17"/>
        <v>0</v>
      </c>
      <c r="J131" s="126"/>
      <c r="K131" s="127">
        <f t="shared" si="18"/>
        <v>0</v>
      </c>
      <c r="O131" s="118"/>
      <c r="Z131" s="118"/>
      <c r="AA131" s="118">
        <v>12</v>
      </c>
      <c r="AB131" s="118">
        <v>0</v>
      </c>
      <c r="AC131" s="118">
        <v>13</v>
      </c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28">
        <f t="shared" si="19"/>
        <v>0</v>
      </c>
      <c r="BA131" s="118"/>
      <c r="BB131" s="118"/>
      <c r="BC131" s="118"/>
      <c r="BD131" s="118"/>
      <c r="BE131" s="118"/>
      <c r="BF131" s="118"/>
      <c r="BG131" s="118"/>
      <c r="BH131" s="118"/>
      <c r="BI131" s="118"/>
      <c r="CA131" s="118">
        <v>12</v>
      </c>
      <c r="CB131" s="118">
        <v>0</v>
      </c>
      <c r="CZ131" s="81">
        <v>2</v>
      </c>
    </row>
    <row r="132" spans="1:104" ht="22.5">
      <c r="A132" s="119">
        <v>83</v>
      </c>
      <c r="B132" s="120" t="s">
        <v>269</v>
      </c>
      <c r="C132" s="121" t="s">
        <v>270</v>
      </c>
      <c r="D132" s="122" t="s">
        <v>138</v>
      </c>
      <c r="E132" s="123">
        <v>2</v>
      </c>
      <c r="F132" s="124">
        <v>0</v>
      </c>
      <c r="G132" s="125">
        <f t="shared" si="16"/>
        <v>0</v>
      </c>
      <c r="H132" s="126">
        <v>0</v>
      </c>
      <c r="I132" s="127">
        <f t="shared" si="17"/>
        <v>0</v>
      </c>
      <c r="J132" s="126"/>
      <c r="K132" s="127">
        <f t="shared" si="18"/>
        <v>0</v>
      </c>
      <c r="O132" s="118"/>
      <c r="Z132" s="118"/>
      <c r="AA132" s="118">
        <v>12</v>
      </c>
      <c r="AB132" s="118">
        <v>0</v>
      </c>
      <c r="AC132" s="118">
        <v>14</v>
      </c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28">
        <f t="shared" si="19"/>
        <v>0</v>
      </c>
      <c r="BA132" s="118"/>
      <c r="BB132" s="118"/>
      <c r="BC132" s="118"/>
      <c r="BD132" s="118"/>
      <c r="BE132" s="118"/>
      <c r="BF132" s="118"/>
      <c r="BG132" s="118"/>
      <c r="BH132" s="118"/>
      <c r="BI132" s="118"/>
      <c r="CA132" s="118">
        <v>12</v>
      </c>
      <c r="CB132" s="118">
        <v>0</v>
      </c>
      <c r="CZ132" s="81">
        <v>2</v>
      </c>
    </row>
    <row r="133" spans="1:104" ht="22.5">
      <c r="A133" s="119">
        <v>84</v>
      </c>
      <c r="B133" s="120" t="s">
        <v>271</v>
      </c>
      <c r="C133" s="121" t="s">
        <v>272</v>
      </c>
      <c r="D133" s="122" t="s">
        <v>138</v>
      </c>
      <c r="E133" s="123">
        <v>5</v>
      </c>
      <c r="F133" s="124">
        <v>0</v>
      </c>
      <c r="G133" s="125">
        <f t="shared" si="16"/>
        <v>0</v>
      </c>
      <c r="H133" s="126">
        <v>0</v>
      </c>
      <c r="I133" s="127">
        <f t="shared" si="17"/>
        <v>0</v>
      </c>
      <c r="J133" s="126"/>
      <c r="K133" s="127">
        <f t="shared" si="18"/>
        <v>0</v>
      </c>
      <c r="O133" s="118"/>
      <c r="Z133" s="118"/>
      <c r="AA133" s="118">
        <v>12</v>
      </c>
      <c r="AB133" s="118">
        <v>0</v>
      </c>
      <c r="AC133" s="118">
        <v>15</v>
      </c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28">
        <f t="shared" si="19"/>
        <v>0</v>
      </c>
      <c r="BA133" s="118"/>
      <c r="BB133" s="118"/>
      <c r="BC133" s="118"/>
      <c r="BD133" s="118"/>
      <c r="BE133" s="118"/>
      <c r="BF133" s="118"/>
      <c r="BG133" s="118"/>
      <c r="BH133" s="118"/>
      <c r="BI133" s="118"/>
      <c r="CA133" s="118">
        <v>12</v>
      </c>
      <c r="CB133" s="118">
        <v>0</v>
      </c>
      <c r="CZ133" s="81">
        <v>2</v>
      </c>
    </row>
    <row r="134" spans="1:104" ht="22.5">
      <c r="A134" s="119">
        <v>85</v>
      </c>
      <c r="B134" s="120" t="s">
        <v>273</v>
      </c>
      <c r="C134" s="121" t="s">
        <v>274</v>
      </c>
      <c r="D134" s="122" t="s">
        <v>138</v>
      </c>
      <c r="E134" s="123">
        <v>1</v>
      </c>
      <c r="F134" s="124">
        <v>0</v>
      </c>
      <c r="G134" s="125">
        <f t="shared" si="16"/>
        <v>0</v>
      </c>
      <c r="H134" s="126">
        <v>0</v>
      </c>
      <c r="I134" s="127">
        <f t="shared" si="17"/>
        <v>0</v>
      </c>
      <c r="J134" s="126"/>
      <c r="K134" s="127">
        <f t="shared" si="18"/>
        <v>0</v>
      </c>
      <c r="O134" s="118"/>
      <c r="Z134" s="118"/>
      <c r="AA134" s="118">
        <v>12</v>
      </c>
      <c r="AB134" s="118">
        <v>0</v>
      </c>
      <c r="AC134" s="118">
        <v>16</v>
      </c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28">
        <f t="shared" si="19"/>
        <v>0</v>
      </c>
      <c r="BA134" s="118"/>
      <c r="BB134" s="118"/>
      <c r="BC134" s="118"/>
      <c r="BD134" s="118"/>
      <c r="BE134" s="118"/>
      <c r="BF134" s="118"/>
      <c r="BG134" s="118"/>
      <c r="BH134" s="118"/>
      <c r="BI134" s="118"/>
      <c r="CA134" s="118">
        <v>12</v>
      </c>
      <c r="CB134" s="118">
        <v>0</v>
      </c>
      <c r="CZ134" s="81">
        <v>2</v>
      </c>
    </row>
    <row r="135" spans="1:104" ht="22.5">
      <c r="A135" s="119">
        <v>86</v>
      </c>
      <c r="B135" s="120" t="s">
        <v>275</v>
      </c>
      <c r="C135" s="121" t="s">
        <v>276</v>
      </c>
      <c r="D135" s="122" t="s">
        <v>138</v>
      </c>
      <c r="E135" s="123">
        <v>2</v>
      </c>
      <c r="F135" s="124">
        <v>0</v>
      </c>
      <c r="G135" s="125">
        <f t="shared" si="16"/>
        <v>0</v>
      </c>
      <c r="H135" s="126">
        <v>0</v>
      </c>
      <c r="I135" s="127">
        <f t="shared" si="17"/>
        <v>0</v>
      </c>
      <c r="J135" s="126"/>
      <c r="K135" s="127">
        <f t="shared" si="18"/>
        <v>0</v>
      </c>
      <c r="O135" s="118"/>
      <c r="Z135" s="118"/>
      <c r="AA135" s="118">
        <v>12</v>
      </c>
      <c r="AB135" s="118">
        <v>0</v>
      </c>
      <c r="AC135" s="118">
        <v>17</v>
      </c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28">
        <f t="shared" si="19"/>
        <v>0</v>
      </c>
      <c r="BA135" s="118"/>
      <c r="BB135" s="118"/>
      <c r="BC135" s="118"/>
      <c r="BD135" s="118"/>
      <c r="BE135" s="118"/>
      <c r="BF135" s="118"/>
      <c r="BG135" s="118"/>
      <c r="BH135" s="118"/>
      <c r="BI135" s="118"/>
      <c r="CA135" s="118">
        <v>12</v>
      </c>
      <c r="CB135" s="118">
        <v>0</v>
      </c>
      <c r="CZ135" s="81">
        <v>2</v>
      </c>
    </row>
    <row r="136" spans="1:104" ht="22.5">
      <c r="A136" s="119">
        <v>87</v>
      </c>
      <c r="B136" s="120" t="s">
        <v>277</v>
      </c>
      <c r="C136" s="121" t="s">
        <v>278</v>
      </c>
      <c r="D136" s="122" t="s">
        <v>138</v>
      </c>
      <c r="E136" s="123">
        <v>2</v>
      </c>
      <c r="F136" s="124">
        <v>0</v>
      </c>
      <c r="G136" s="125">
        <f t="shared" si="16"/>
        <v>0</v>
      </c>
      <c r="H136" s="126">
        <v>0</v>
      </c>
      <c r="I136" s="127">
        <f t="shared" si="17"/>
        <v>0</v>
      </c>
      <c r="J136" s="126"/>
      <c r="K136" s="127">
        <f t="shared" si="18"/>
        <v>0</v>
      </c>
      <c r="O136" s="118"/>
      <c r="Z136" s="118"/>
      <c r="AA136" s="118">
        <v>12</v>
      </c>
      <c r="AB136" s="118">
        <v>0</v>
      </c>
      <c r="AC136" s="118">
        <v>18</v>
      </c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28">
        <f t="shared" si="19"/>
        <v>0</v>
      </c>
      <c r="BA136" s="118"/>
      <c r="BB136" s="118"/>
      <c r="BC136" s="118"/>
      <c r="BD136" s="118"/>
      <c r="BE136" s="118"/>
      <c r="BF136" s="118"/>
      <c r="BG136" s="118"/>
      <c r="BH136" s="118"/>
      <c r="BI136" s="118"/>
      <c r="CA136" s="118">
        <v>12</v>
      </c>
      <c r="CB136" s="118">
        <v>0</v>
      </c>
      <c r="CZ136" s="81">
        <v>2</v>
      </c>
    </row>
    <row r="137" spans="1:104" ht="22.5">
      <c r="A137" s="119">
        <v>88</v>
      </c>
      <c r="B137" s="120" t="s">
        <v>279</v>
      </c>
      <c r="C137" s="121" t="s">
        <v>280</v>
      </c>
      <c r="D137" s="122" t="s">
        <v>138</v>
      </c>
      <c r="E137" s="123">
        <v>1</v>
      </c>
      <c r="F137" s="124">
        <v>0</v>
      </c>
      <c r="G137" s="125">
        <f t="shared" si="16"/>
        <v>0</v>
      </c>
      <c r="H137" s="126">
        <v>0</v>
      </c>
      <c r="I137" s="127">
        <f t="shared" si="17"/>
        <v>0</v>
      </c>
      <c r="J137" s="126"/>
      <c r="K137" s="127">
        <f t="shared" si="18"/>
        <v>0</v>
      </c>
      <c r="O137" s="118"/>
      <c r="Z137" s="118"/>
      <c r="AA137" s="118">
        <v>12</v>
      </c>
      <c r="AB137" s="118">
        <v>0</v>
      </c>
      <c r="AC137" s="118">
        <v>19</v>
      </c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28">
        <f t="shared" si="19"/>
        <v>0</v>
      </c>
      <c r="BA137" s="118"/>
      <c r="BB137" s="118"/>
      <c r="BC137" s="118"/>
      <c r="BD137" s="118"/>
      <c r="BE137" s="118"/>
      <c r="BF137" s="118"/>
      <c r="BG137" s="118"/>
      <c r="BH137" s="118"/>
      <c r="BI137" s="118"/>
      <c r="CA137" s="118">
        <v>12</v>
      </c>
      <c r="CB137" s="118">
        <v>0</v>
      </c>
      <c r="CZ137" s="81">
        <v>2</v>
      </c>
    </row>
    <row r="138" spans="1:104" ht="22.5">
      <c r="A138" s="119">
        <v>89</v>
      </c>
      <c r="B138" s="120" t="s">
        <v>281</v>
      </c>
      <c r="C138" s="121" t="s">
        <v>282</v>
      </c>
      <c r="D138" s="122" t="s">
        <v>138</v>
      </c>
      <c r="E138" s="123">
        <v>1</v>
      </c>
      <c r="F138" s="124">
        <v>0</v>
      </c>
      <c r="G138" s="125">
        <f t="shared" si="16"/>
        <v>0</v>
      </c>
      <c r="H138" s="126">
        <v>0</v>
      </c>
      <c r="I138" s="127">
        <f t="shared" si="17"/>
        <v>0</v>
      </c>
      <c r="J138" s="126"/>
      <c r="K138" s="127">
        <f t="shared" si="18"/>
        <v>0</v>
      </c>
      <c r="O138" s="118"/>
      <c r="Z138" s="118"/>
      <c r="AA138" s="118">
        <v>12</v>
      </c>
      <c r="AB138" s="118">
        <v>0</v>
      </c>
      <c r="AC138" s="118">
        <v>20</v>
      </c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28">
        <f t="shared" si="19"/>
        <v>0</v>
      </c>
      <c r="BA138" s="118"/>
      <c r="BB138" s="118"/>
      <c r="BC138" s="118"/>
      <c r="BD138" s="118"/>
      <c r="BE138" s="118"/>
      <c r="BF138" s="118"/>
      <c r="BG138" s="118"/>
      <c r="BH138" s="118"/>
      <c r="BI138" s="118"/>
      <c r="CA138" s="118">
        <v>12</v>
      </c>
      <c r="CB138" s="118">
        <v>0</v>
      </c>
      <c r="CZ138" s="81">
        <v>2</v>
      </c>
    </row>
    <row r="139" spans="1:104">
      <c r="A139" s="130" t="s">
        <v>52</v>
      </c>
      <c r="B139" s="131" t="s">
        <v>255</v>
      </c>
      <c r="C139" s="132" t="s">
        <v>256</v>
      </c>
      <c r="D139" s="133"/>
      <c r="E139" s="134"/>
      <c r="F139" s="134"/>
      <c r="G139" s="135">
        <f>SUM(G125:G138)</f>
        <v>0</v>
      </c>
      <c r="H139" s="136"/>
      <c r="I139" s="135">
        <f>SUM(I125:I138)</f>
        <v>1.0354E-2</v>
      </c>
      <c r="J139" s="137"/>
      <c r="K139" s="135">
        <f>SUM(K125:K138)</f>
        <v>0</v>
      </c>
      <c r="O139" s="118"/>
      <c r="X139" s="138">
        <f>K139</f>
        <v>0</v>
      </c>
      <c r="Y139" s="138">
        <f>I139</f>
        <v>1.0354E-2</v>
      </c>
      <c r="Z139" s="128">
        <f>G139</f>
        <v>0</v>
      </c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39"/>
      <c r="BB139" s="139"/>
      <c r="BC139" s="139"/>
      <c r="BD139" s="139"/>
      <c r="BE139" s="139"/>
      <c r="BF139" s="139"/>
      <c r="BG139" s="118"/>
      <c r="BH139" s="118"/>
      <c r="BI139" s="118"/>
    </row>
    <row r="140" spans="1:104" ht="14.25" customHeight="1">
      <c r="A140" s="108" t="s">
        <v>48</v>
      </c>
      <c r="B140" s="109" t="s">
        <v>283</v>
      </c>
      <c r="C140" s="110" t="s">
        <v>284</v>
      </c>
      <c r="D140" s="111"/>
      <c r="E140" s="112"/>
      <c r="F140" s="112"/>
      <c r="G140" s="113"/>
      <c r="H140" s="114"/>
      <c r="I140" s="115"/>
      <c r="J140" s="116"/>
      <c r="K140" s="117"/>
      <c r="O140" s="118"/>
    </row>
    <row r="141" spans="1:104">
      <c r="A141" s="119">
        <v>90</v>
      </c>
      <c r="B141" s="120" t="s">
        <v>285</v>
      </c>
      <c r="C141" s="121" t="s">
        <v>286</v>
      </c>
      <c r="D141" s="122" t="s">
        <v>51</v>
      </c>
      <c r="E141" s="123">
        <v>64.02</v>
      </c>
      <c r="F141" s="124">
        <v>0</v>
      </c>
      <c r="G141" s="125">
        <f>E141*F141</f>
        <v>0</v>
      </c>
      <c r="H141" s="126">
        <v>6.9999999999999994E-5</v>
      </c>
      <c r="I141" s="127">
        <f>E141*H141</f>
        <v>4.4813999999999991E-3</v>
      </c>
      <c r="J141" s="126">
        <v>0</v>
      </c>
      <c r="K141" s="127">
        <f>E141*J141</f>
        <v>0</v>
      </c>
      <c r="O141" s="118"/>
      <c r="Z141" s="118"/>
      <c r="AA141" s="118">
        <v>1</v>
      </c>
      <c r="AB141" s="118">
        <v>7</v>
      </c>
      <c r="AC141" s="118">
        <v>7</v>
      </c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28">
        <f>G141</f>
        <v>0</v>
      </c>
      <c r="BA141" s="118"/>
      <c r="BB141" s="118"/>
      <c r="BC141" s="118"/>
      <c r="BD141" s="118"/>
      <c r="BE141" s="118"/>
      <c r="BF141" s="118"/>
      <c r="BG141" s="118"/>
      <c r="BH141" s="118"/>
      <c r="BI141" s="118"/>
      <c r="CA141" s="118">
        <v>1</v>
      </c>
      <c r="CB141" s="118">
        <v>7</v>
      </c>
      <c r="CZ141" s="81">
        <v>2</v>
      </c>
    </row>
    <row r="142" spans="1:104">
      <c r="A142" s="119">
        <v>91</v>
      </c>
      <c r="B142" s="120" t="s">
        <v>287</v>
      </c>
      <c r="C142" s="121" t="s">
        <v>288</v>
      </c>
      <c r="D142" s="122" t="s">
        <v>51</v>
      </c>
      <c r="E142" s="123">
        <v>64.02</v>
      </c>
      <c r="F142" s="124">
        <v>0</v>
      </c>
      <c r="G142" s="125">
        <f>E142*F142</f>
        <v>0</v>
      </c>
      <c r="H142" s="126">
        <v>1.4999999999999999E-4</v>
      </c>
      <c r="I142" s="127">
        <f>E142*H142</f>
        <v>9.6029999999999987E-3</v>
      </c>
      <c r="J142" s="126">
        <v>0</v>
      </c>
      <c r="K142" s="127">
        <f>E142*J142</f>
        <v>0</v>
      </c>
      <c r="O142" s="118"/>
      <c r="Z142" s="118"/>
      <c r="AA142" s="118">
        <v>1</v>
      </c>
      <c r="AB142" s="118">
        <v>7</v>
      </c>
      <c r="AC142" s="118">
        <v>7</v>
      </c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28">
        <f>G142</f>
        <v>0</v>
      </c>
      <c r="BA142" s="118"/>
      <c r="BB142" s="118"/>
      <c r="BC142" s="118"/>
      <c r="BD142" s="118"/>
      <c r="BE142" s="118"/>
      <c r="BF142" s="118"/>
      <c r="BG142" s="118"/>
      <c r="BH142" s="118"/>
      <c r="BI142" s="118"/>
      <c r="CA142" s="118">
        <v>1</v>
      </c>
      <c r="CB142" s="118">
        <v>7</v>
      </c>
      <c r="CZ142" s="81">
        <v>2</v>
      </c>
    </row>
    <row r="143" spans="1:104">
      <c r="A143" s="130" t="s">
        <v>52</v>
      </c>
      <c r="B143" s="131" t="s">
        <v>283</v>
      </c>
      <c r="C143" s="132" t="s">
        <v>284</v>
      </c>
      <c r="D143" s="133"/>
      <c r="E143" s="134"/>
      <c r="F143" s="134"/>
      <c r="G143" s="135">
        <f>SUM(G140:G142)</f>
        <v>0</v>
      </c>
      <c r="H143" s="136"/>
      <c r="I143" s="135">
        <f>SUM(I140:I142)</f>
        <v>1.4084399999999997E-2</v>
      </c>
      <c r="J143" s="137"/>
      <c r="K143" s="135">
        <f>SUM(K140:K142)</f>
        <v>0</v>
      </c>
      <c r="O143" s="118"/>
      <c r="X143" s="138">
        <f>K143</f>
        <v>0</v>
      </c>
      <c r="Y143" s="138">
        <f>I143</f>
        <v>1.4084399999999997E-2</v>
      </c>
      <c r="Z143" s="128">
        <f>G143</f>
        <v>0</v>
      </c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39"/>
      <c r="BB143" s="139"/>
      <c r="BC143" s="139"/>
      <c r="BD143" s="139"/>
      <c r="BE143" s="139"/>
      <c r="BF143" s="139"/>
      <c r="BG143" s="118"/>
      <c r="BH143" s="118"/>
      <c r="BI143" s="118"/>
    </row>
    <row r="144" spans="1:104" ht="14.25" customHeight="1">
      <c r="A144" s="108" t="s">
        <v>48</v>
      </c>
      <c r="B144" s="109" t="s">
        <v>289</v>
      </c>
      <c r="C144" s="110" t="s">
        <v>290</v>
      </c>
      <c r="D144" s="111"/>
      <c r="E144" s="112"/>
      <c r="F144" s="112"/>
      <c r="G144" s="113"/>
      <c r="H144" s="114"/>
      <c r="I144" s="115"/>
      <c r="J144" s="116"/>
      <c r="K144" s="117"/>
      <c r="O144" s="118"/>
    </row>
    <row r="145" spans="1:104" ht="22.5">
      <c r="A145" s="119">
        <v>92</v>
      </c>
      <c r="B145" s="120" t="s">
        <v>291</v>
      </c>
      <c r="C145" s="121" t="s">
        <v>292</v>
      </c>
      <c r="D145" s="122" t="s">
        <v>138</v>
      </c>
      <c r="E145" s="123">
        <v>1</v>
      </c>
      <c r="F145" s="124">
        <v>0</v>
      </c>
      <c r="G145" s="125">
        <f>E145*F145</f>
        <v>0</v>
      </c>
      <c r="H145" s="126">
        <v>0</v>
      </c>
      <c r="I145" s="127">
        <f>E145*H145</f>
        <v>0</v>
      </c>
      <c r="J145" s="126"/>
      <c r="K145" s="127">
        <f>E145*J145</f>
        <v>0</v>
      </c>
      <c r="O145" s="118"/>
      <c r="Z145" s="118"/>
      <c r="AA145" s="118">
        <v>12</v>
      </c>
      <c r="AB145" s="118">
        <v>0</v>
      </c>
      <c r="AC145" s="118">
        <v>112</v>
      </c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28">
        <f>G145</f>
        <v>0</v>
      </c>
      <c r="BA145" s="118"/>
      <c r="BB145" s="118"/>
      <c r="BC145" s="118"/>
      <c r="BD145" s="118"/>
      <c r="BE145" s="118"/>
      <c r="BF145" s="118"/>
      <c r="BG145" s="118"/>
      <c r="BH145" s="118"/>
      <c r="BI145" s="118"/>
      <c r="CA145" s="118">
        <v>12</v>
      </c>
      <c r="CB145" s="118">
        <v>0</v>
      </c>
      <c r="CZ145" s="81">
        <v>4</v>
      </c>
    </row>
    <row r="146" spans="1:104" ht="22.5">
      <c r="A146" s="119">
        <v>93</v>
      </c>
      <c r="B146" s="120" t="s">
        <v>293</v>
      </c>
      <c r="C146" s="121" t="s">
        <v>294</v>
      </c>
      <c r="D146" s="122" t="s">
        <v>138</v>
      </c>
      <c r="E146" s="123">
        <v>4</v>
      </c>
      <c r="F146" s="124">
        <v>0</v>
      </c>
      <c r="G146" s="125">
        <f>E146*F146</f>
        <v>0</v>
      </c>
      <c r="H146" s="126">
        <v>0</v>
      </c>
      <c r="I146" s="127">
        <f>E146*H146</f>
        <v>0</v>
      </c>
      <c r="J146" s="126"/>
      <c r="K146" s="127">
        <f>E146*J146</f>
        <v>0</v>
      </c>
      <c r="O146" s="118"/>
      <c r="Z146" s="118"/>
      <c r="AA146" s="118">
        <v>12</v>
      </c>
      <c r="AB146" s="118">
        <v>0</v>
      </c>
      <c r="AC146" s="118">
        <v>71</v>
      </c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28">
        <f>G146</f>
        <v>0</v>
      </c>
      <c r="BA146" s="118"/>
      <c r="BB146" s="118"/>
      <c r="BC146" s="118"/>
      <c r="BD146" s="118"/>
      <c r="BE146" s="118"/>
      <c r="BF146" s="118"/>
      <c r="BG146" s="118"/>
      <c r="BH146" s="118"/>
      <c r="BI146" s="118"/>
      <c r="CA146" s="118">
        <v>12</v>
      </c>
      <c r="CB146" s="118">
        <v>0</v>
      </c>
      <c r="CZ146" s="81">
        <v>4</v>
      </c>
    </row>
    <row r="147" spans="1:104" ht="22.5">
      <c r="A147" s="119">
        <v>94</v>
      </c>
      <c r="B147" s="120" t="s">
        <v>295</v>
      </c>
      <c r="C147" s="121" t="s">
        <v>296</v>
      </c>
      <c r="D147" s="122" t="s">
        <v>56</v>
      </c>
      <c r="E147" s="123">
        <v>16</v>
      </c>
      <c r="F147" s="124">
        <v>0</v>
      </c>
      <c r="G147" s="125">
        <f>E147*F147</f>
        <v>0</v>
      </c>
      <c r="H147" s="126">
        <v>0</v>
      </c>
      <c r="I147" s="127">
        <f>E147*H147</f>
        <v>0</v>
      </c>
      <c r="J147" s="126"/>
      <c r="K147" s="127">
        <f>E147*J147</f>
        <v>0</v>
      </c>
      <c r="O147" s="118"/>
      <c r="Z147" s="118"/>
      <c r="AA147" s="118">
        <v>12</v>
      </c>
      <c r="AB147" s="118">
        <v>0</v>
      </c>
      <c r="AC147" s="118">
        <v>72</v>
      </c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28">
        <f>G147</f>
        <v>0</v>
      </c>
      <c r="BA147" s="118"/>
      <c r="BB147" s="118"/>
      <c r="BC147" s="118"/>
      <c r="BD147" s="118"/>
      <c r="BE147" s="118"/>
      <c r="BF147" s="118"/>
      <c r="BG147" s="118"/>
      <c r="BH147" s="118"/>
      <c r="BI147" s="118"/>
      <c r="CA147" s="118">
        <v>12</v>
      </c>
      <c r="CB147" s="118">
        <v>0</v>
      </c>
      <c r="CZ147" s="81">
        <v>4</v>
      </c>
    </row>
    <row r="148" spans="1:104">
      <c r="A148" s="119">
        <v>95</v>
      </c>
      <c r="B148" s="120" t="s">
        <v>297</v>
      </c>
      <c r="C148" s="121" t="s">
        <v>298</v>
      </c>
      <c r="D148" s="122" t="s">
        <v>56</v>
      </c>
      <c r="E148" s="123">
        <v>16</v>
      </c>
      <c r="F148" s="124">
        <v>0</v>
      </c>
      <c r="G148" s="125">
        <f>E148*F148</f>
        <v>0</v>
      </c>
      <c r="H148" s="126">
        <v>0</v>
      </c>
      <c r="I148" s="127">
        <f>E148*H148</f>
        <v>0</v>
      </c>
      <c r="J148" s="126"/>
      <c r="K148" s="127">
        <f>E148*J148</f>
        <v>0</v>
      </c>
      <c r="O148" s="118"/>
      <c r="Z148" s="118"/>
      <c r="AA148" s="118">
        <v>12</v>
      </c>
      <c r="AB148" s="118">
        <v>0</v>
      </c>
      <c r="AC148" s="118">
        <v>73</v>
      </c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28">
        <f>G148</f>
        <v>0</v>
      </c>
      <c r="BA148" s="118"/>
      <c r="BB148" s="118"/>
      <c r="BC148" s="118"/>
      <c r="BD148" s="118"/>
      <c r="BE148" s="118"/>
      <c r="BF148" s="118"/>
      <c r="BG148" s="118"/>
      <c r="BH148" s="118"/>
      <c r="BI148" s="118"/>
      <c r="CA148" s="118">
        <v>12</v>
      </c>
      <c r="CB148" s="118">
        <v>0</v>
      </c>
      <c r="CZ148" s="81">
        <v>4</v>
      </c>
    </row>
    <row r="149" spans="1:104">
      <c r="A149" s="130" t="s">
        <v>52</v>
      </c>
      <c r="B149" s="131" t="s">
        <v>289</v>
      </c>
      <c r="C149" s="132" t="s">
        <v>290</v>
      </c>
      <c r="D149" s="133"/>
      <c r="E149" s="134"/>
      <c r="F149" s="134"/>
      <c r="G149" s="135">
        <f>SUM(G144:G148)</f>
        <v>0</v>
      </c>
      <c r="H149" s="136"/>
      <c r="I149" s="135">
        <f>SUM(I144:I148)</f>
        <v>0</v>
      </c>
      <c r="J149" s="137"/>
      <c r="K149" s="135">
        <f>SUM(K144:K148)</f>
        <v>0</v>
      </c>
      <c r="O149" s="118"/>
      <c r="X149" s="138">
        <f>K149</f>
        <v>0</v>
      </c>
      <c r="Y149" s="138">
        <f>I149</f>
        <v>0</v>
      </c>
      <c r="Z149" s="128">
        <f>G149</f>
        <v>0</v>
      </c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39"/>
      <c r="BB149" s="139"/>
      <c r="BC149" s="139"/>
      <c r="BD149" s="139"/>
      <c r="BE149" s="139"/>
      <c r="BF149" s="139"/>
      <c r="BG149" s="118"/>
      <c r="BH149" s="118"/>
      <c r="BI149" s="118"/>
    </row>
    <row r="150" spans="1:104">
      <c r="A150" s="140" t="s">
        <v>31</v>
      </c>
      <c r="B150" s="141" t="s">
        <v>53</v>
      </c>
      <c r="C150" s="142"/>
      <c r="D150" s="143"/>
      <c r="E150" s="144"/>
      <c r="F150" s="144"/>
      <c r="G150" s="145">
        <f>SUM(Z7:Z150)</f>
        <v>0</v>
      </c>
      <c r="H150" s="146"/>
      <c r="I150" s="145">
        <f>SUM(Y7:Y150)</f>
        <v>168.424657575</v>
      </c>
      <c r="J150" s="146"/>
      <c r="K150" s="145">
        <f>SUM(X7:X150)</f>
        <v>-13.0917525</v>
      </c>
      <c r="O150" s="118"/>
      <c r="BA150" s="147"/>
      <c r="BB150" s="147"/>
      <c r="BC150" s="147"/>
      <c r="BD150" s="147"/>
      <c r="BE150" s="147"/>
      <c r="BF150" s="147"/>
    </row>
    <row r="151" spans="1:104">
      <c r="E151" s="81"/>
    </row>
    <row r="152" spans="1:104">
      <c r="A152" s="148" t="s">
        <v>33</v>
      </c>
      <c r="E152" s="81"/>
    </row>
    <row r="153" spans="1:104" ht="117.75" customHeight="1">
      <c r="A153" s="182"/>
      <c r="B153" s="183"/>
      <c r="C153" s="183"/>
      <c r="D153" s="183"/>
      <c r="E153" s="183"/>
      <c r="F153" s="183"/>
      <c r="G153" s="184"/>
    </row>
    <row r="154" spans="1:104">
      <c r="E154" s="81"/>
    </row>
    <row r="155" spans="1:104">
      <c r="E155" s="81"/>
    </row>
    <row r="156" spans="1:104">
      <c r="E156" s="81"/>
    </row>
    <row r="157" spans="1:104">
      <c r="E157" s="81"/>
    </row>
    <row r="158" spans="1:104">
      <c r="E158" s="81"/>
    </row>
    <row r="159" spans="1:104">
      <c r="E159" s="81"/>
    </row>
    <row r="160" spans="1:104">
      <c r="E160" s="81"/>
    </row>
    <row r="161" spans="1:7">
      <c r="E161" s="81"/>
    </row>
    <row r="162" spans="1:7">
      <c r="E162" s="81"/>
    </row>
    <row r="163" spans="1:7">
      <c r="E163" s="81"/>
    </row>
    <row r="164" spans="1:7">
      <c r="E164" s="81"/>
    </row>
    <row r="165" spans="1:7">
      <c r="E165" s="81"/>
    </row>
    <row r="166" spans="1:7">
      <c r="E166" s="81"/>
    </row>
    <row r="167" spans="1:7">
      <c r="E167" s="81"/>
    </row>
    <row r="168" spans="1:7">
      <c r="E168" s="81"/>
    </row>
    <row r="169" spans="1:7">
      <c r="E169" s="81"/>
    </row>
    <row r="170" spans="1:7">
      <c r="E170" s="81"/>
    </row>
    <row r="171" spans="1:7">
      <c r="E171" s="81"/>
    </row>
    <row r="172" spans="1:7">
      <c r="E172" s="81"/>
    </row>
    <row r="173" spans="1:7">
      <c r="E173" s="81"/>
    </row>
    <row r="174" spans="1:7">
      <c r="A174" s="129"/>
      <c r="B174" s="129"/>
      <c r="C174" s="129"/>
      <c r="D174" s="129"/>
      <c r="E174" s="129"/>
      <c r="F174" s="129"/>
      <c r="G174" s="129"/>
    </row>
    <row r="175" spans="1:7">
      <c r="A175" s="129"/>
      <c r="B175" s="129"/>
      <c r="C175" s="129"/>
      <c r="D175" s="129"/>
      <c r="E175" s="129"/>
      <c r="F175" s="129"/>
      <c r="G175" s="129"/>
    </row>
    <row r="176" spans="1:7">
      <c r="A176" s="129"/>
      <c r="B176" s="129"/>
      <c r="C176" s="129"/>
      <c r="D176" s="129"/>
      <c r="E176" s="129"/>
      <c r="F176" s="129"/>
      <c r="G176" s="129"/>
    </row>
    <row r="177" spans="1:7">
      <c r="A177" s="129"/>
      <c r="B177" s="129"/>
      <c r="C177" s="129"/>
      <c r="D177" s="129"/>
      <c r="E177" s="129"/>
      <c r="F177" s="129"/>
      <c r="G177" s="129"/>
    </row>
    <row r="178" spans="1:7">
      <c r="E178" s="81"/>
    </row>
    <row r="179" spans="1:7">
      <c r="E179" s="81"/>
    </row>
    <row r="180" spans="1:7">
      <c r="E180" s="81"/>
    </row>
    <row r="181" spans="1:7">
      <c r="E181" s="81"/>
    </row>
    <row r="182" spans="1:7">
      <c r="E182" s="81"/>
    </row>
    <row r="183" spans="1:7">
      <c r="E183" s="81"/>
    </row>
    <row r="184" spans="1:7">
      <c r="E184" s="81"/>
    </row>
    <row r="185" spans="1:7">
      <c r="E185" s="81"/>
    </row>
    <row r="186" spans="1:7">
      <c r="E186" s="81"/>
    </row>
    <row r="187" spans="1:7">
      <c r="E187" s="81"/>
    </row>
    <row r="188" spans="1:7">
      <c r="E188" s="81"/>
    </row>
    <row r="189" spans="1:7">
      <c r="E189" s="81"/>
    </row>
    <row r="190" spans="1:7">
      <c r="E190" s="81"/>
    </row>
    <row r="191" spans="1:7">
      <c r="E191" s="81"/>
    </row>
    <row r="192" spans="1:7">
      <c r="E192" s="81"/>
    </row>
    <row r="193" spans="5:5">
      <c r="E193" s="81"/>
    </row>
    <row r="194" spans="5:5">
      <c r="E194" s="81"/>
    </row>
    <row r="195" spans="5:5">
      <c r="E195" s="81"/>
    </row>
    <row r="196" spans="5:5">
      <c r="E196" s="81"/>
    </row>
    <row r="197" spans="5:5">
      <c r="E197" s="81"/>
    </row>
    <row r="198" spans="5:5">
      <c r="E198" s="81"/>
    </row>
    <row r="199" spans="5:5">
      <c r="E199" s="81"/>
    </row>
    <row r="200" spans="5:5">
      <c r="E200" s="81"/>
    </row>
    <row r="201" spans="5:5">
      <c r="E201" s="81"/>
    </row>
    <row r="202" spans="5:5">
      <c r="E202" s="81"/>
    </row>
    <row r="203" spans="5:5">
      <c r="E203" s="81"/>
    </row>
    <row r="204" spans="5:5">
      <c r="E204" s="81"/>
    </row>
    <row r="205" spans="5:5">
      <c r="E205" s="81"/>
    </row>
    <row r="206" spans="5:5">
      <c r="E206" s="81"/>
    </row>
    <row r="207" spans="5:5">
      <c r="E207" s="81"/>
    </row>
    <row r="208" spans="5:5">
      <c r="E208" s="81"/>
    </row>
    <row r="209" spans="1:7">
      <c r="A209" s="149"/>
      <c r="B209" s="149"/>
    </row>
    <row r="210" spans="1:7">
      <c r="A210" s="129"/>
      <c r="B210" s="129"/>
      <c r="C210" s="150"/>
      <c r="D210" s="150"/>
      <c r="E210" s="151"/>
      <c r="F210" s="150"/>
      <c r="G210" s="152"/>
    </row>
    <row r="211" spans="1:7">
      <c r="A211" s="153"/>
      <c r="B211" s="153"/>
      <c r="C211" s="129"/>
      <c r="D211" s="129"/>
      <c r="E211" s="154"/>
      <c r="F211" s="129"/>
      <c r="G211" s="129"/>
    </row>
    <row r="212" spans="1:7">
      <c r="A212" s="129"/>
      <c r="B212" s="129"/>
      <c r="C212" s="129"/>
      <c r="D212" s="129"/>
      <c r="E212" s="154"/>
      <c r="F212" s="129"/>
      <c r="G212" s="129"/>
    </row>
    <row r="213" spans="1:7">
      <c r="A213" s="129"/>
      <c r="B213" s="129"/>
      <c r="C213" s="129"/>
      <c r="D213" s="129"/>
      <c r="E213" s="154"/>
      <c r="F213" s="129"/>
      <c r="G213" s="129"/>
    </row>
    <row r="214" spans="1:7">
      <c r="A214" s="129"/>
      <c r="B214" s="129"/>
      <c r="C214" s="129"/>
      <c r="D214" s="129"/>
      <c r="E214" s="154"/>
      <c r="F214" s="129"/>
      <c r="G214" s="129"/>
    </row>
    <row r="215" spans="1:7">
      <c r="A215" s="129"/>
      <c r="B215" s="129"/>
      <c r="C215" s="129"/>
      <c r="D215" s="129"/>
      <c r="E215" s="154"/>
      <c r="F215" s="129"/>
      <c r="G215" s="129"/>
    </row>
    <row r="216" spans="1:7">
      <c r="A216" s="129"/>
      <c r="B216" s="129"/>
      <c r="C216" s="129"/>
      <c r="D216" s="129"/>
      <c r="E216" s="154"/>
      <c r="F216" s="129"/>
      <c r="G216" s="129"/>
    </row>
    <row r="217" spans="1:7">
      <c r="A217" s="129"/>
      <c r="B217" s="129"/>
      <c r="C217" s="129"/>
      <c r="D217" s="129"/>
      <c r="E217" s="154"/>
      <c r="F217" s="129"/>
      <c r="G217" s="129"/>
    </row>
    <row r="218" spans="1:7">
      <c r="A218" s="129"/>
      <c r="B218" s="129"/>
      <c r="C218" s="129"/>
      <c r="D218" s="129"/>
      <c r="E218" s="154"/>
      <c r="F218" s="129"/>
      <c r="G218" s="129"/>
    </row>
    <row r="219" spans="1:7">
      <c r="A219" s="129"/>
      <c r="B219" s="129"/>
      <c r="C219" s="129"/>
      <c r="D219" s="129"/>
      <c r="E219" s="154"/>
      <c r="F219" s="129"/>
      <c r="G219" s="129"/>
    </row>
    <row r="220" spans="1:7">
      <c r="A220" s="129"/>
      <c r="B220" s="129"/>
      <c r="C220" s="129"/>
      <c r="D220" s="129"/>
      <c r="E220" s="154"/>
      <c r="F220" s="129"/>
      <c r="G220" s="129"/>
    </row>
    <row r="221" spans="1:7">
      <c r="A221" s="129"/>
      <c r="B221" s="129"/>
      <c r="C221" s="129"/>
      <c r="D221" s="129"/>
      <c r="E221" s="154"/>
      <c r="F221" s="129"/>
      <c r="G221" s="129"/>
    </row>
    <row r="222" spans="1:7">
      <c r="A222" s="129"/>
      <c r="B222" s="129"/>
      <c r="C222" s="129"/>
      <c r="D222" s="129"/>
      <c r="E222" s="154"/>
      <c r="F222" s="129"/>
      <c r="G222" s="129"/>
    </row>
    <row r="223" spans="1:7">
      <c r="A223" s="129"/>
      <c r="B223" s="129"/>
      <c r="C223" s="129"/>
      <c r="D223" s="129"/>
      <c r="E223" s="154"/>
      <c r="F223" s="129"/>
      <c r="G223" s="129"/>
    </row>
  </sheetData>
  <sheetProtection password="C7B2" sheet="1"/>
  <mergeCells count="2">
    <mergeCell ref="A1:G1"/>
    <mergeCell ref="A153:G153"/>
  </mergeCells>
  <printOptions gridLinesSet="0"/>
  <pageMargins left="0.78740157480314965" right="0.78740157480314965" top="0.98425196850393704" bottom="0.59055118110236227" header="0.51181102362204722" footer="0.19685039370078741"/>
  <pageSetup paperSize="9" orientation="portrait" horizontalDpi="300" r:id="rId1"/>
  <headerFooter alignWithMargins="0">
    <oddFooter>&amp;L&amp;9Zpracováno programem &amp;"Arial CE,Tučné"BUILDpower,  © RTS, a.s.&amp;R&amp;9Stránka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beceda xmlns="5ddfa66c-805a-4683-a913-0daae5409c5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1C3C7E3139A0E408FE62C9D20853AA9" ma:contentTypeVersion="1" ma:contentTypeDescription="Vytvořit nový dokument" ma:contentTypeScope="" ma:versionID="a4153a1604d1237a456c6e2fbee2ae90">
  <xsd:schema xmlns:xsd="http://www.w3.org/2001/XMLSchema" xmlns:xs="http://www.w3.org/2001/XMLSchema" xmlns:p="http://schemas.microsoft.com/office/2006/metadata/properties" xmlns:ns2="5ddfa66c-805a-4683-a913-0daae5409c54" targetNamespace="http://schemas.microsoft.com/office/2006/metadata/properties" ma:root="true" ma:fieldsID="3de1eeabc2bcb1d80ab7151c24ecfd10" ns2:_="">
    <xsd:import namespace="5ddfa66c-805a-4683-a913-0daae5409c54"/>
    <xsd:element name="properties">
      <xsd:complexType>
        <xsd:sequence>
          <xsd:element name="documentManagement">
            <xsd:complexType>
              <xsd:all>
                <xsd:element ref="ns2:Abeced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fa66c-805a-4683-a913-0daae5409c54" elementFormDefault="qualified">
    <xsd:import namespace="http://schemas.microsoft.com/office/2006/documentManagement/types"/>
    <xsd:import namespace="http://schemas.microsoft.com/office/infopath/2007/PartnerControls"/>
    <xsd:element name="Abeceda" ma:index="8" nillable="true" ma:displayName="Abeceda" ma:format="Dropdown" ma:internalName="Abeceda">
      <xsd:simpleType>
        <xsd:restriction base="dms:Choice">
          <xsd:enumeration value="A"/>
          <xsd:enumeration value="B"/>
          <xsd:enumeration value="C"/>
          <xsd:enumeration value="D"/>
          <xsd:enumeration value="E"/>
          <xsd:enumeration value="F"/>
          <xsd:enumeration value="G"/>
          <xsd:enumeration value="H"/>
          <xsd:enumeration value="I"/>
          <xsd:enumeration value="J"/>
          <xsd:enumeration value="K"/>
          <xsd:enumeration value="L"/>
          <xsd:enumeration value="M"/>
          <xsd:enumeration value="N"/>
          <xsd:enumeration value="O"/>
          <xsd:enumeration value="P"/>
          <xsd:enumeration value="T"/>
          <xsd:enumeration value="U"/>
          <xsd:enumeration value="V"/>
          <xsd:enumeration value="W"/>
          <xsd:enumeration value="X"/>
          <xsd:enumeration value="Y"/>
          <xsd:enumeration value="Z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E13496-FAE5-4F5F-BE03-3D48C570F374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5ddfa66c-805a-4683-a913-0daae5409c54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A93C275-9C08-40DF-B0DB-1318F85BF6A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124B16C-04B6-4790-80A0-E4CD3F7B25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dfa66c-805a-4683-a913-0daae5409c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26</vt:i4>
      </vt:variant>
    </vt:vector>
  </HeadingPairs>
  <TitlesOfParts>
    <vt:vector size="29" baseType="lpstr">
      <vt:lpstr>Uchazeč</vt:lpstr>
      <vt:lpstr>Stavba</vt:lpstr>
      <vt:lpstr>SO 01 01-1 </vt:lpstr>
      <vt:lpstr>Stavba!CisloStavby</vt:lpstr>
      <vt:lpstr>Stavba!NazevObjektu</vt:lpstr>
      <vt:lpstr>Stavba!NazevStavby</vt:lpstr>
      <vt:lpstr>'SO 01 01-1 '!Názvy_tisku</vt:lpstr>
      <vt:lpstr>Stavba!Objednatel</vt:lpstr>
      <vt:lpstr>Objekt</vt:lpstr>
      <vt:lpstr>'SO 01 01-1 '!Oblast_tisku</vt:lpstr>
      <vt:lpstr>Stavba!Oblast_tisku</vt:lpstr>
      <vt:lpstr>odic</vt:lpstr>
      <vt:lpstr>oico</vt:lpstr>
      <vt:lpstr>omisto</vt:lpstr>
      <vt:lpstr>onazev</vt:lpstr>
      <vt:lpstr>opsc</vt:lpstr>
      <vt:lpstr>SloupecCC</vt:lpstr>
      <vt:lpstr>SloupecCDH</vt:lpstr>
      <vt:lpstr>SloupecCisloPol</vt:lpstr>
      <vt:lpstr>SloupecCH</vt:lpstr>
      <vt:lpstr>SloupecJC</vt:lpstr>
      <vt:lpstr>SloupecJDH</vt:lpstr>
      <vt:lpstr>SloupecJDM</vt:lpstr>
      <vt:lpstr>SloupecJH</vt:lpstr>
      <vt:lpstr>SloupecMJ</vt:lpstr>
      <vt:lpstr>SloupecMnozstvi</vt:lpstr>
      <vt:lpstr>SloupecNazPol</vt:lpstr>
      <vt:lpstr>SloupecPC</vt:lpstr>
      <vt:lpstr>StavbaCelkem</vt:lpstr>
    </vt:vector>
  </TitlesOfParts>
  <Company>FARMTEC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rsileny</dc:creator>
  <cp:lastModifiedBy>Starosta</cp:lastModifiedBy>
  <dcterms:created xsi:type="dcterms:W3CDTF">2014-05-06T13:19:13Z</dcterms:created>
  <dcterms:modified xsi:type="dcterms:W3CDTF">2014-05-27T09:22:07Z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0x01010011C3C7E3139A0E408FE62C9D20853AA9</vt:lpwstr>
  </property>
</Properties>
</file>